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wojte\Desktop\LIGI 24-25\"/>
    </mc:Choice>
  </mc:AlternateContent>
  <xr:revisionPtr revIDLastSave="0" documentId="13_ncr:1_{971BB460-1DE0-4913-91B3-496BB368B42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ROTOKÓŁ" sheetId="40" r:id="rId1"/>
    <sheet name="Terminarz" sheetId="42" state="hidden" r:id="rId2"/>
    <sheet name="baza zawodników" sheetId="41" state="hidden" r:id="rId3"/>
  </sheets>
  <externalReferences>
    <externalReference r:id="rId4"/>
    <externalReference r:id="rId5"/>
    <externalReference r:id="rId6"/>
  </externalReferences>
  <definedNames>
    <definedName name="A4RT">#REF!</definedName>
    <definedName name="baza01">'[1]BAZA PZTS'!$A$1:$K$552</definedName>
    <definedName name="BAZA02">#REF!</definedName>
    <definedName name="BAZALST">#REF!</definedName>
    <definedName name="GPPMLODZIK">#REF!</definedName>
    <definedName name="GPPZAK">#REF!</definedName>
    <definedName name="GR3P">#REF!</definedName>
    <definedName name="GR4P">#REF!</definedName>
    <definedName name="GR5P">#REF!</definedName>
    <definedName name="GRPA3">#REF!</definedName>
    <definedName name="GRPA4">#REF!</definedName>
    <definedName name="GRPA5">#REF!</definedName>
    <definedName name="grupa4a">#REF!</definedName>
    <definedName name="grupy4">#REF!</definedName>
    <definedName name="IMWJUNIOR">#REF!</definedName>
    <definedName name="IMWKADET">#REF!</definedName>
    <definedName name="IMWMLODZIK">#REF!</definedName>
    <definedName name="IMWS">#REF!</definedName>
    <definedName name="IMWSENIOR">#REF!</definedName>
    <definedName name="IMWZAK">#REF!</definedName>
    <definedName name="JUNIOR">#REF!</definedName>
    <definedName name="KADET">#REF!</definedName>
    <definedName name="KLUB">[2]Arkusz1!$A$1:$G$33</definedName>
    <definedName name="KLUBY01">'[1]BAZA KLUBY'!$A$1:$G$100</definedName>
    <definedName name="lista">'[1]LISTA STARTOWA'!$B$7:$G$24</definedName>
    <definedName name="LISTA99">'[2]LISTA STARTOWA '!$A$9:$F$41</definedName>
    <definedName name="listast">'[1]LISTA STARTOWA'!$C$7:$G$23</definedName>
    <definedName name="LISTAST1">#REF!</definedName>
    <definedName name="MGR3A">#REF!</definedName>
    <definedName name="MGRP3A">#REF!</definedName>
    <definedName name="MGRP3B">#REF!</definedName>
    <definedName name="MGRP3C">#REF!</definedName>
    <definedName name="MGRP3D">#REF!</definedName>
    <definedName name="MGRP3E">#REF!</definedName>
    <definedName name="MGRP3F">#REF!</definedName>
    <definedName name="MGRP3G">#REF!</definedName>
    <definedName name="MGRP3H">#REF!</definedName>
    <definedName name="MGRP3I">#REF!</definedName>
    <definedName name="MGRP3J">#REF!</definedName>
    <definedName name="MGRP3K">#REF!</definedName>
    <definedName name="MGRP3L">#REF!</definedName>
    <definedName name="MGRP3M">#REF!</definedName>
    <definedName name="MGRP3N">#REF!</definedName>
    <definedName name="MGRP3O">#REF!</definedName>
    <definedName name="MGRP3P">#REF!</definedName>
    <definedName name="MGRP4A">#REF!</definedName>
    <definedName name="MGRP4B">#REF!</definedName>
    <definedName name="MGRP4C">#REF!</definedName>
    <definedName name="MGRP4D">#REF!</definedName>
    <definedName name="MGRP4E">#REF!</definedName>
    <definedName name="MGRP4F">#REF!</definedName>
    <definedName name="MGRP4G">#REF!</definedName>
    <definedName name="MGRP4H">#REF!</definedName>
    <definedName name="MGRP4I">#REF!</definedName>
    <definedName name="MGRP4J">#REF!</definedName>
    <definedName name="MGRP4K">#REF!</definedName>
    <definedName name="MGRP4L">#REF!</definedName>
    <definedName name="MGRP4M">#REF!</definedName>
    <definedName name="MGRP4N">#REF!</definedName>
    <definedName name="MGRP4O">#REF!</definedName>
    <definedName name="MGRP4P">#REF!</definedName>
    <definedName name="MGRP4R">#REF!</definedName>
    <definedName name="MGRP4S">#REF!</definedName>
    <definedName name="MGRP4T">#REF!</definedName>
    <definedName name="MGRP4U">#REF!</definedName>
    <definedName name="MGRP4V">#REF!</definedName>
    <definedName name="MGRP4W">#REF!</definedName>
    <definedName name="MGRP4X">#REF!</definedName>
    <definedName name="MGRP4Y">#REF!</definedName>
    <definedName name="MGRP5A">#REF!</definedName>
    <definedName name="MGRP5B">#REF!</definedName>
    <definedName name="MGRP5C">#REF!</definedName>
    <definedName name="MGRP5D">#REF!</definedName>
    <definedName name="MGRP5E">#REF!</definedName>
    <definedName name="MGRP5F">#REF!</definedName>
    <definedName name="MGRP5G">#REF!</definedName>
    <definedName name="MGRP5H">#REF!</definedName>
    <definedName name="MGRP5I">#REF!</definedName>
    <definedName name="MGRP5J">#REF!</definedName>
    <definedName name="MGRP5K">#REF!</definedName>
    <definedName name="MGRP5L">#REF!</definedName>
    <definedName name="MGRP5M">#REF!</definedName>
    <definedName name="MGRP5N">#REF!</definedName>
    <definedName name="MGRP5O">#REF!</definedName>
    <definedName name="MGRP5P">#REF!</definedName>
    <definedName name="MLODZIEZOWIEC">#REF!</definedName>
    <definedName name="nr">[3]SZKOŁY!$B$1:$B$32</definedName>
    <definedName name="PILKI">#REF!</definedName>
    <definedName name="PILKIP">#REF!</definedName>
    <definedName name="PKT">#REF!</definedName>
    <definedName name="PZTS2509">#REF!</definedName>
    <definedName name="RANK">#REF!</definedName>
    <definedName name="SENIOR">#REF!</definedName>
    <definedName name="SETY">#REF!</definedName>
    <definedName name="SETYP">#REF!</definedName>
    <definedName name="szkokwalif">#REF!</definedName>
    <definedName name="szkolfin">#REF!</definedName>
    <definedName name="SZKOLKWAL">#REF!</definedName>
    <definedName name="szkolkwali">#REF!</definedName>
    <definedName name="SZKOLNEFIN">#REF!</definedName>
    <definedName name="typturniej">#REF!</definedName>
    <definedName name="typturnieju">#REF!</definedName>
    <definedName name="wynikigr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40" l="1"/>
  <c r="H2" i="40"/>
  <c r="B2" i="40"/>
  <c r="D2" i="40"/>
  <c r="A2" i="40"/>
  <c r="B41" i="40" l="1"/>
  <c r="B37" i="40"/>
  <c r="B33" i="40"/>
  <c r="B29" i="40"/>
  <c r="B25" i="40"/>
  <c r="B36" i="40"/>
  <c r="B24" i="40"/>
  <c r="B39" i="40"/>
  <c r="B35" i="40"/>
  <c r="B31" i="40"/>
  <c r="B27" i="40"/>
  <c r="B40" i="40"/>
  <c r="B28" i="40"/>
  <c r="B42" i="40"/>
  <c r="B38" i="40"/>
  <c r="B34" i="40"/>
  <c r="B30" i="40"/>
  <c r="B26" i="40"/>
  <c r="B32" i="40"/>
  <c r="D42" i="40"/>
  <c r="D38" i="40"/>
  <c r="D34" i="40"/>
  <c r="D30" i="40"/>
  <c r="D26" i="40"/>
  <c r="D29" i="40"/>
  <c r="D41" i="40"/>
  <c r="D40" i="40"/>
  <c r="D36" i="40"/>
  <c r="D32" i="40"/>
  <c r="D28" i="40"/>
  <c r="D24" i="40"/>
  <c r="D37" i="40"/>
  <c r="D39" i="40"/>
  <c r="D35" i="40"/>
  <c r="D31" i="40"/>
  <c r="D27" i="40"/>
  <c r="D33" i="40"/>
  <c r="D25" i="40"/>
  <c r="F33" i="40"/>
  <c r="D9" i="40" s="1"/>
  <c r="F32" i="40"/>
  <c r="D8" i="40" s="1"/>
  <c r="F31" i="40"/>
  <c r="B9" i="40" s="1"/>
  <c r="F30" i="40"/>
  <c r="B8" i="40" s="1"/>
  <c r="C19" i="40" l="1"/>
  <c r="C20" i="40"/>
  <c r="C21" i="40"/>
  <c r="C18" i="40"/>
  <c r="AB17" i="40" l="1"/>
  <c r="AA17" i="40"/>
  <c r="Z17" i="40"/>
  <c r="Y17" i="40"/>
  <c r="X17" i="40"/>
  <c r="W17" i="40"/>
  <c r="V17" i="40"/>
  <c r="U17" i="40"/>
  <c r="T17" i="40"/>
  <c r="S17" i="40"/>
  <c r="AB16" i="40"/>
  <c r="AA16" i="40"/>
  <c r="Z16" i="40"/>
  <c r="Y16" i="40"/>
  <c r="X16" i="40"/>
  <c r="W16" i="40"/>
  <c r="V16" i="40"/>
  <c r="U16" i="40"/>
  <c r="T16" i="40"/>
  <c r="S16" i="40"/>
  <c r="AB15" i="40"/>
  <c r="AA15" i="40"/>
  <c r="Z15" i="40"/>
  <c r="Y15" i="40"/>
  <c r="X15" i="40"/>
  <c r="W15" i="40"/>
  <c r="V15" i="40"/>
  <c r="U15" i="40"/>
  <c r="T15" i="40"/>
  <c r="S15" i="40"/>
  <c r="AB14" i="40"/>
  <c r="AA14" i="40"/>
  <c r="Z14" i="40"/>
  <c r="Y14" i="40"/>
  <c r="X14" i="40"/>
  <c r="W14" i="40"/>
  <c r="V14" i="40"/>
  <c r="U14" i="40"/>
  <c r="T14" i="40"/>
  <c r="S14" i="40"/>
  <c r="AB13" i="40"/>
  <c r="AA13" i="40"/>
  <c r="Z13" i="40"/>
  <c r="Y13" i="40"/>
  <c r="X13" i="40"/>
  <c r="W13" i="40"/>
  <c r="V13" i="40"/>
  <c r="U13" i="40"/>
  <c r="T13" i="40"/>
  <c r="S13" i="40"/>
  <c r="AB12" i="40"/>
  <c r="AA12" i="40"/>
  <c r="Z12" i="40"/>
  <c r="Y12" i="40"/>
  <c r="X12" i="40"/>
  <c r="W12" i="40"/>
  <c r="V12" i="40"/>
  <c r="U12" i="40"/>
  <c r="T12" i="40"/>
  <c r="S12" i="40"/>
  <c r="AB11" i="40"/>
  <c r="AA11" i="40"/>
  <c r="Z11" i="40"/>
  <c r="Y11" i="40"/>
  <c r="X11" i="40"/>
  <c r="W11" i="40"/>
  <c r="V11" i="40"/>
  <c r="U11" i="40"/>
  <c r="T11" i="40"/>
  <c r="S11" i="40"/>
  <c r="AB10" i="40"/>
  <c r="AA10" i="40"/>
  <c r="Z10" i="40"/>
  <c r="Y10" i="40"/>
  <c r="X10" i="40"/>
  <c r="W10" i="40"/>
  <c r="V10" i="40"/>
  <c r="U10" i="40"/>
  <c r="T10" i="40"/>
  <c r="S10" i="40"/>
  <c r="AB9" i="40"/>
  <c r="AA9" i="40"/>
  <c r="Z9" i="40"/>
  <c r="Y9" i="40"/>
  <c r="X9" i="40"/>
  <c r="W9" i="40"/>
  <c r="V9" i="40"/>
  <c r="U9" i="40"/>
  <c r="T9" i="40"/>
  <c r="S9" i="40"/>
  <c r="AB8" i="40"/>
  <c r="AA8" i="40"/>
  <c r="Z8" i="40"/>
  <c r="Y8" i="40"/>
  <c r="X8" i="40"/>
  <c r="W8" i="40"/>
  <c r="V8" i="40"/>
  <c r="U8" i="40"/>
  <c r="T8" i="40"/>
  <c r="S8" i="40"/>
  <c r="AB7" i="40"/>
  <c r="AA7" i="40"/>
  <c r="Z7" i="40"/>
  <c r="Y7" i="40"/>
  <c r="X7" i="40"/>
  <c r="W7" i="40"/>
  <c r="V7" i="40"/>
  <c r="U7" i="40"/>
  <c r="T7" i="40"/>
  <c r="S7" i="40"/>
  <c r="AB6" i="40"/>
  <c r="AA6" i="40"/>
  <c r="Z6" i="40"/>
  <c r="Y6" i="40"/>
  <c r="X6" i="40"/>
  <c r="W6" i="40"/>
  <c r="V6" i="40"/>
  <c r="U6" i="40"/>
  <c r="T6" i="40"/>
  <c r="S6" i="40"/>
  <c r="AB5" i="40"/>
  <c r="AA5" i="40"/>
  <c r="Z5" i="40"/>
  <c r="Y5" i="40"/>
  <c r="X5" i="40"/>
  <c r="W5" i="40"/>
  <c r="V5" i="40"/>
  <c r="U5" i="40"/>
  <c r="T5" i="40"/>
  <c r="S5" i="40"/>
  <c r="AB4" i="40"/>
  <c r="AA4" i="40"/>
  <c r="Z4" i="40"/>
  <c r="Y4" i="40"/>
  <c r="X4" i="40"/>
  <c r="W4" i="40"/>
  <c r="V4" i="40"/>
  <c r="U4" i="40"/>
  <c r="T4" i="40"/>
  <c r="S4" i="40"/>
  <c r="O4" i="40" l="1"/>
  <c r="Q13" i="40"/>
  <c r="AD13" i="40" s="1"/>
  <c r="Q12" i="40"/>
  <c r="AD12" i="40" s="1"/>
  <c r="Q6" i="40"/>
  <c r="AD6" i="40" s="1"/>
  <c r="Q5" i="40"/>
  <c r="AD5" i="40" s="1"/>
  <c r="Q11" i="40"/>
  <c r="AD11" i="40" s="1"/>
  <c r="O11" i="40"/>
  <c r="AC11" i="40" s="1"/>
  <c r="O17" i="40"/>
  <c r="AC17" i="40" s="1"/>
  <c r="O10" i="40"/>
  <c r="AC10" i="40" s="1"/>
  <c r="O9" i="40"/>
  <c r="AC9" i="40" s="1"/>
  <c r="Q17" i="40"/>
  <c r="AD17" i="40" s="1"/>
  <c r="O8" i="40"/>
  <c r="AC8" i="40" s="1"/>
  <c r="O16" i="40"/>
  <c r="AC16" i="40" s="1"/>
  <c r="O7" i="40"/>
  <c r="AC7" i="40" s="1"/>
  <c r="Q16" i="40"/>
  <c r="AD16" i="40" s="1"/>
  <c r="O6" i="40"/>
  <c r="AC6" i="40" s="1"/>
  <c r="Q15" i="40"/>
  <c r="AD15" i="40" s="1"/>
  <c r="O5" i="40"/>
  <c r="AC5" i="40" s="1"/>
  <c r="Q9" i="40"/>
  <c r="AD9" i="40" s="1"/>
  <c r="Q14" i="40"/>
  <c r="AD14" i="40" s="1"/>
  <c r="O14" i="40"/>
  <c r="AC14" i="40" s="1"/>
  <c r="Q8" i="40"/>
  <c r="AD8" i="40" s="1"/>
  <c r="O15" i="40"/>
  <c r="AC15" i="40" s="1"/>
  <c r="O13" i="40"/>
  <c r="AC13" i="40" s="1"/>
  <c r="O12" i="40"/>
  <c r="AC12" i="40" s="1"/>
  <c r="Q10" i="40"/>
  <c r="AD10" i="40" s="1"/>
  <c r="Q7" i="40"/>
  <c r="AD7" i="40" s="1"/>
  <c r="Q4" i="40"/>
  <c r="AC4" i="40" l="1"/>
  <c r="O18" i="40" s="1"/>
  <c r="AD4" i="40"/>
  <c r="Q18" i="40" s="1"/>
  <c r="Q2" i="40"/>
  <c r="O2" i="40"/>
  <c r="H18" i="40" l="1"/>
  <c r="E2" i="40"/>
  <c r="G2" i="40"/>
</calcChain>
</file>

<file path=xl/sharedStrings.xml><?xml version="1.0" encoding="utf-8"?>
<sst xmlns="http://schemas.openxmlformats.org/spreadsheetml/2006/main" count="799" uniqueCount="186">
  <si>
    <t>W</t>
  </si>
  <si>
    <t>A</t>
  </si>
  <si>
    <t>piątek</t>
  </si>
  <si>
    <t xml:space="preserve"> </t>
  </si>
  <si>
    <t>I Set</t>
  </si>
  <si>
    <t>II Set</t>
  </si>
  <si>
    <t>III Set</t>
  </si>
  <si>
    <t>IV Set</t>
  </si>
  <si>
    <t>V Set</t>
  </si>
  <si>
    <t>Debel I</t>
  </si>
  <si>
    <t>Debel II</t>
  </si>
  <si>
    <t>X</t>
  </si>
  <si>
    <t>nr meczu</t>
  </si>
  <si>
    <t>B</t>
  </si>
  <si>
    <t>Y</t>
  </si>
  <si>
    <t>C</t>
  </si>
  <si>
    <t>D</t>
  </si>
  <si>
    <t>Z</t>
  </si>
  <si>
    <t>Kolejka</t>
  </si>
  <si>
    <t>:</t>
  </si>
  <si>
    <t>wynik meczu</t>
  </si>
  <si>
    <t>liga.ozts@gmail.com</t>
  </si>
  <si>
    <t>kolejka</t>
  </si>
  <si>
    <t>Dzień</t>
  </si>
  <si>
    <t>-</t>
  </si>
  <si>
    <t>mecz</t>
  </si>
  <si>
    <t>Adres</t>
  </si>
  <si>
    <t xml:space="preserve">Gospodarze </t>
  </si>
  <si>
    <t>Goście</t>
  </si>
  <si>
    <t>Żywocice, ul.Średnia 48</t>
  </si>
  <si>
    <t>Gorzów Śląski, ul.Byczyńska 13</t>
  </si>
  <si>
    <t>Strzelce Opolskie, pl.Żeromskiego 5a</t>
  </si>
  <si>
    <t>NOWY ZAWODNIK</t>
  </si>
  <si>
    <t>ZWYCIĘZCA:</t>
  </si>
  <si>
    <t xml:space="preserve"> UWAGI:</t>
  </si>
  <si>
    <t>PAUZA</t>
  </si>
  <si>
    <t>czwartek</t>
  </si>
  <si>
    <t>Klub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</si>
  <si>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</si>
  <si>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</si>
  <si>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</si>
  <si>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</si>
  <si>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</si>
  <si>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</si>
  <si>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</si>
  <si>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</si>
  <si>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</si>
  <si>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</si>
  <si>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</si>
  <si>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</si>
  <si>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</si>
  <si>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</si>
  <si>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</si>
  <si>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</si>
  <si>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</si>
  <si>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</si>
  <si>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</si>
  <si>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KTS Lew Głubczyce</t>
  </si>
  <si>
    <t>LUKS MGOKSiR Korfantów</t>
  </si>
  <si>
    <t>LZS Odra Kąty Opolskie II</t>
  </si>
  <si>
    <t>STS Gmina Strzelce Opolskie II</t>
  </si>
  <si>
    <t>LUKS URZĘDOWSKI-PRZEWIERTY Mańkowice</t>
  </si>
  <si>
    <t>LZS ISMe Zakrzów II</t>
  </si>
  <si>
    <t>LZS Żywocice K</t>
  </si>
  <si>
    <t>Wilk Lucjan</t>
  </si>
  <si>
    <t>Kosarek Ondrej</t>
  </si>
  <si>
    <t>Kontny Mariusz</t>
  </si>
  <si>
    <t>Kaźmierczak Kacper</t>
  </si>
  <si>
    <t>Kawecki Przemysław</t>
  </si>
  <si>
    <t>Jawor Krzysztof</t>
  </si>
  <si>
    <t>Góralski Adam</t>
  </si>
  <si>
    <t>Bubiak Zbigniew</t>
  </si>
  <si>
    <t>Tobiasz Jan</t>
  </si>
  <si>
    <t>Piaskowski Janusz</t>
  </si>
  <si>
    <t>Patrys Marcin</t>
  </si>
  <si>
    <t>Kański Oskar</t>
  </si>
  <si>
    <t>Bohatczuk Marcin</t>
  </si>
  <si>
    <t>Bartyzel Artur</t>
  </si>
  <si>
    <t>Kuraś Wojciech</t>
  </si>
  <si>
    <t>Płaza Damian</t>
  </si>
  <si>
    <t>Płaza Tymoteusz</t>
  </si>
  <si>
    <t>Maczurek Robert</t>
  </si>
  <si>
    <t>Prokop Krzysztof</t>
  </si>
  <si>
    <t>Glinka Piotr</t>
  </si>
  <si>
    <t>Eksterowicz Jan</t>
  </si>
  <si>
    <t>Pawlyta Krzysztof</t>
  </si>
  <si>
    <t>Jackowski Tomasz</t>
  </si>
  <si>
    <t>Bąk Przemysław</t>
  </si>
  <si>
    <t>Kardyś Adam</t>
  </si>
  <si>
    <t>Pilawka Marcin</t>
  </si>
  <si>
    <t>Szproch Marek</t>
  </si>
  <si>
    <t>Filipov Oleh</t>
  </si>
  <si>
    <t>Gabor Wojciech</t>
  </si>
  <si>
    <t>Jęcek Dawid</t>
  </si>
  <si>
    <t>Kała Halina</t>
  </si>
  <si>
    <t>Kutek Józef</t>
  </si>
  <si>
    <t>Piękoś Angelo</t>
  </si>
  <si>
    <t>Pszowski Mateusz</t>
  </si>
  <si>
    <t>Diobołek Marcin</t>
  </si>
  <si>
    <t>Frank Dawid</t>
  </si>
  <si>
    <t>Hamerlik Mateusz</t>
  </si>
  <si>
    <t>Kochoń Adrian</t>
  </si>
  <si>
    <t>Marzec Agata</t>
  </si>
  <si>
    <t>Piegsa Marcel</t>
  </si>
  <si>
    <t>Pruszkowski Krzysztof</t>
  </si>
  <si>
    <t>Rydzy Maria</t>
  </si>
  <si>
    <t>Gabrisch Jana</t>
  </si>
  <si>
    <t>Gromala Hanna</t>
  </si>
  <si>
    <t>Gromala Lena</t>
  </si>
  <si>
    <t>Jurczyk Julia</t>
  </si>
  <si>
    <t>Klima Anna</t>
  </si>
  <si>
    <t>Klima Patrycja</t>
  </si>
  <si>
    <t>Niedźwiecka Dominika</t>
  </si>
  <si>
    <t>GUKS Byczyna II</t>
  </si>
  <si>
    <t>Adamski Przemysław</t>
  </si>
  <si>
    <t>Falarz Kinga</t>
  </si>
  <si>
    <t>Kopaniszen Daniel</t>
  </si>
  <si>
    <t>Medrecki Rafał</t>
  </si>
  <si>
    <t>Swerhun Jakub</t>
  </si>
  <si>
    <t>GUKS Byczyna III</t>
  </si>
  <si>
    <t>Maciejewski Maciej</t>
  </si>
  <si>
    <t>Mączka Marcin</t>
  </si>
  <si>
    <t>Zagórski Jakub</t>
  </si>
  <si>
    <t>OKS Olesno</t>
  </si>
  <si>
    <t>Cyndera Jakub</t>
  </si>
  <si>
    <t>Kaczmarzyk Damian</t>
  </si>
  <si>
    <t>Pluta Piotr</t>
  </si>
  <si>
    <t>Mencel Tomasz</t>
  </si>
  <si>
    <t>Milde Dawid</t>
  </si>
  <si>
    <t>Kleszcz Zdzisław</t>
  </si>
  <si>
    <t>Poloczek Mateusz</t>
  </si>
  <si>
    <t>Poloczek Wiktoria</t>
  </si>
  <si>
    <t>MGOK Gorzów Śląski II</t>
  </si>
  <si>
    <t>Hanas Andrzej</t>
  </si>
  <si>
    <t>Kałwak Sławomir</t>
  </si>
  <si>
    <t>Nazarkiewicz Alojzy</t>
  </si>
  <si>
    <t>Pawlaczyk Katarzyna</t>
  </si>
  <si>
    <t>Zając Katarzyna</t>
  </si>
  <si>
    <t>Olszowy Edmund</t>
  </si>
  <si>
    <t>STS Gmina Łubniany</t>
  </si>
  <si>
    <t>Michno Mateusz</t>
  </si>
  <si>
    <t>Owsiak Tomasz</t>
  </si>
  <si>
    <t>Cebula Łukasz</t>
  </si>
  <si>
    <t>Glados Łukasz</t>
  </si>
  <si>
    <t>Pawelec Natalia</t>
  </si>
  <si>
    <t>Kondziela Marcin</t>
  </si>
  <si>
    <t>CRK Olesno</t>
  </si>
  <si>
    <t>Gruszka Zbigniew</t>
  </si>
  <si>
    <t>Kutynia Adam</t>
  </si>
  <si>
    <t>Orzeszyna Zbigniew</t>
  </si>
  <si>
    <t>Piechota Damian</t>
  </si>
  <si>
    <t>Żydziak Mateusz</t>
  </si>
  <si>
    <t>KS Zryw Chrząstowice</t>
  </si>
  <si>
    <t>Bieniek Mateusz</t>
  </si>
  <si>
    <t>Gumuliński Paweł</t>
  </si>
  <si>
    <t>Hrytsiuk Pavlo</t>
  </si>
  <si>
    <t>Izydorczyk Jan</t>
  </si>
  <si>
    <t>Kozubek Wojciech</t>
  </si>
  <si>
    <t>Lewko Paweł</t>
  </si>
  <si>
    <t>Wieszołek Konrad</t>
  </si>
  <si>
    <t>Wołowski Jakub</t>
  </si>
  <si>
    <t>Żak Wojciech</t>
  </si>
  <si>
    <t>Olesno, ul.Pieloka 12 Szkoła nr. 3</t>
  </si>
  <si>
    <t>46-053 Chrząstowice, ul.Szkolna 1</t>
  </si>
  <si>
    <t>19.09.0224</t>
  </si>
  <si>
    <t>Byczyna, ul.Poznańska 6</t>
  </si>
  <si>
    <t>Mańkowice 149, Wiejski Dom Kultury</t>
  </si>
  <si>
    <t>Polska Cerekiew, ul. Konarskiego 4</t>
  </si>
  <si>
    <t>46-022 Biadacz, ul.Szeroka 12</t>
  </si>
  <si>
    <t>Głubczyce, ul.Kochanowskiego 22, ZSO</t>
  </si>
  <si>
    <t>środa</t>
  </si>
  <si>
    <t>Tarnów Opolski, ul.Kopernika 10</t>
  </si>
  <si>
    <t>Korfantów, ul.Mickiewicza 3</t>
  </si>
  <si>
    <t>Zawodnik 20</t>
  </si>
  <si>
    <t>PROTOKÓŁ ELEKTRONICZNY IV LIGI SEZON 2024/2025</t>
  </si>
  <si>
    <t>Albrycht Krzysztof</t>
  </si>
  <si>
    <t>Kasperowicz Jerzy</t>
  </si>
  <si>
    <t>Kolman Marcin</t>
  </si>
  <si>
    <t>Pętal Robert</t>
  </si>
  <si>
    <t>Soprych Jakub</t>
  </si>
  <si>
    <t>Starczyński Bartek</t>
  </si>
  <si>
    <t xml:space="preserve">                                       TU WPISUJEMY NOWYCH ZAWODNIKÓW</t>
  </si>
  <si>
    <t>Swerhun Michał</t>
  </si>
  <si>
    <t>Karkoszka Jagoda</t>
  </si>
  <si>
    <t>Omielańczuk Ryszard</t>
  </si>
  <si>
    <t>Lechowicz Józef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</si>
</sst>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3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theme="1"/>
      <name val="Bahnschrift"/>
      <family val="2"/>
      <charset val="238"/>
    </font>
    <font>
      <b/>
      <sz val="10"/>
      <name val="Bahnschrift"/>
      <family val="2"/>
      <charset val="238"/>
    </font>
    <font>
      <b/>
      <sz val="1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Bahnschrift"/>
      <family val="2"/>
      <charset val="238"/>
    </font>
    <font>
      <sz val="14"/>
      <color theme="1"/>
      <name val="Bahnschrift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0" tint="-4.9989318521683403E-2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0"/>
      <color rgb="FF5B0F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Bahnschrift"/>
      <family val="2"/>
      <charset val="238"/>
    </font>
    <font>
      <b/>
      <sz val="10"/>
      <color rgb="FFFF0000"/>
      <name val="Bahnschrift"/>
      <family val="2"/>
      <charset val="238"/>
    </font>
    <font>
      <b/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659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FC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CFFC5"/>
        <bgColor rgb="FFECFFC5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5" borderId="0" applyNumberFormat="0" applyBorder="0" applyAlignment="0" applyProtection="0"/>
    <xf numFmtId="0" fontId="19" fillId="6" borderId="18" applyNumberFormat="0" applyAlignment="0" applyProtection="0"/>
  </cellStyleXfs>
  <cellXfs count="215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hidden="1"/>
    </xf>
    <xf numFmtId="0" fontId="0" fillId="4" borderId="0" xfId="0" applyFill="1" applyProtection="1">
      <protection hidden="1"/>
    </xf>
    <xf numFmtId="0" fontId="10" fillId="4" borderId="0" xfId="0" applyFont="1" applyFill="1" applyProtection="1">
      <protection hidden="1"/>
    </xf>
    <xf numFmtId="0" fontId="13" fillId="4" borderId="0" xfId="0" applyFont="1" applyFill="1" applyProtection="1">
      <protection hidden="1"/>
    </xf>
    <xf numFmtId="0" fontId="0" fillId="0" borderId="0" xfId="0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7" borderId="0" xfId="0" applyFill="1" applyProtection="1">
      <protection hidden="1"/>
    </xf>
    <xf numFmtId="0" fontId="0" fillId="3" borderId="0" xfId="0" applyFill="1" applyProtection="1">
      <protection hidden="1"/>
    </xf>
    <xf numFmtId="0" fontId="20" fillId="2" borderId="20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14" fontId="20" fillId="2" borderId="4" xfId="0" applyNumberFormat="1" applyFont="1" applyFill="1" applyBorder="1" applyAlignment="1">
      <alignment horizontal="center" vertical="center"/>
    </xf>
    <xf numFmtId="0" fontId="20" fillId="8" borderId="26" xfId="0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/>
    </xf>
    <xf numFmtId="14" fontId="20" fillId="8" borderId="14" xfId="0" applyNumberFormat="1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left" vertical="center"/>
    </xf>
    <xf numFmtId="0" fontId="20" fillId="8" borderId="15" xfId="0" applyFont="1" applyFill="1" applyBorder="1" applyAlignment="1">
      <alignment horizontal="left" vertical="center"/>
    </xf>
    <xf numFmtId="0" fontId="20" fillId="2" borderId="27" xfId="0" applyFont="1" applyFill="1" applyBorder="1" applyAlignment="1">
      <alignment horizontal="left" vertical="center"/>
    </xf>
    <xf numFmtId="0" fontId="22" fillId="10" borderId="16" xfId="0" applyFont="1" applyFill="1" applyBorder="1" applyAlignment="1" applyProtection="1">
      <alignment horizontal="center"/>
      <protection locked="0"/>
    </xf>
    <xf numFmtId="0" fontId="22" fillId="10" borderId="16" xfId="0" applyFont="1" applyFill="1" applyBorder="1" applyAlignment="1" applyProtection="1">
      <alignment horizontal="center"/>
      <protection hidden="1"/>
    </xf>
    <xf numFmtId="0" fontId="16" fillId="10" borderId="17" xfId="0" applyFont="1" applyFill="1" applyBorder="1" applyAlignment="1" applyProtection="1">
      <alignment vertical="center"/>
      <protection hidden="1"/>
    </xf>
    <xf numFmtId="0" fontId="17" fillId="10" borderId="17" xfId="0" applyFont="1" applyFill="1" applyBorder="1" applyAlignment="1" applyProtection="1">
      <alignment horizontal="center" vertical="center"/>
      <protection hidden="1"/>
    </xf>
    <xf numFmtId="0" fontId="25" fillId="0" borderId="1" xfId="0" applyFont="1" applyBorder="1" applyProtection="1">
      <protection locked="0"/>
    </xf>
    <xf numFmtId="0" fontId="25" fillId="0" borderId="30" xfId="0" applyFont="1" applyBorder="1" applyProtection="1">
      <protection locked="0"/>
    </xf>
    <xf numFmtId="0" fontId="25" fillId="0" borderId="3" xfId="0" applyFont="1" applyBorder="1" applyProtection="1">
      <protection locked="0"/>
    </xf>
    <xf numFmtId="0" fontId="25" fillId="0" borderId="8" xfId="0" applyFont="1" applyBorder="1" applyProtection="1"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15" fillId="10" borderId="5" xfId="0" applyFont="1" applyFill="1" applyBorder="1" applyAlignment="1" applyProtection="1">
      <alignment horizontal="center" vertical="center"/>
      <protection hidden="1"/>
    </xf>
    <xf numFmtId="0" fontId="15" fillId="10" borderId="6" xfId="0" applyFont="1" applyFill="1" applyBorder="1" applyAlignment="1" applyProtection="1">
      <alignment horizontal="center" vertical="center"/>
      <protection hidden="1"/>
    </xf>
    <xf numFmtId="0" fontId="15" fillId="10" borderId="7" xfId="0" applyFont="1" applyFill="1" applyBorder="1" applyAlignment="1" applyProtection="1">
      <alignment horizontal="center" vertical="center"/>
      <protection hidden="1"/>
    </xf>
    <xf numFmtId="0" fontId="10" fillId="4" borderId="10" xfId="0" applyFont="1" applyFill="1" applyBorder="1" applyAlignment="1" applyProtection="1">
      <alignment horizontal="center" vertical="center"/>
      <protection hidden="1"/>
    </xf>
    <xf numFmtId="0" fontId="10" fillId="4" borderId="9" xfId="0" applyFont="1" applyFill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4" borderId="11" xfId="0" applyFont="1" applyFill="1" applyBorder="1" applyAlignment="1" applyProtection="1">
      <alignment horizontal="center" vertical="center"/>
      <protection hidden="1"/>
    </xf>
    <xf numFmtId="0" fontId="10" fillId="4" borderId="12" xfId="0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13" fillId="4" borderId="0" xfId="0" applyFont="1" applyFill="1" applyAlignment="1" applyProtection="1">
      <alignment horizontal="center" vertical="center"/>
      <protection hidden="1"/>
    </xf>
    <xf numFmtId="0" fontId="13" fillId="4" borderId="32" xfId="0" applyFont="1" applyFill="1" applyBorder="1" applyAlignment="1" applyProtection="1">
      <alignment horizontal="center" vertical="center"/>
      <protection hidden="1"/>
    </xf>
    <xf numFmtId="0" fontId="10" fillId="4" borderId="13" xfId="0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/>
      <protection hidden="1"/>
    </xf>
    <xf numFmtId="0" fontId="13" fillId="4" borderId="2" xfId="0" applyFont="1" applyFill="1" applyBorder="1" applyAlignment="1" applyProtection="1">
      <alignment horizontal="center" vertical="center"/>
      <protection hidden="1"/>
    </xf>
    <xf numFmtId="0" fontId="13" fillId="4" borderId="33" xfId="0" applyFont="1" applyFill="1" applyBorder="1" applyAlignment="1" applyProtection="1">
      <alignment horizontal="center" vertical="center"/>
      <protection hidden="1"/>
    </xf>
    <xf numFmtId="0" fontId="0" fillId="9" borderId="4" xfId="0" applyFill="1" applyBorder="1" applyAlignment="1" applyProtection="1">
      <alignment horizontal="center" vertical="center"/>
      <protection hidden="1"/>
    </xf>
    <xf numFmtId="0" fontId="0" fillId="9" borderId="34" xfId="0" applyFill="1" applyBorder="1" applyAlignment="1" applyProtection="1">
      <alignment horizontal="center" vertical="center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25" fillId="11" borderId="14" xfId="0" applyFont="1" applyFill="1" applyBorder="1" applyProtection="1">
      <protection locked="0"/>
    </xf>
    <xf numFmtId="0" fontId="25" fillId="11" borderId="15" xfId="0" applyFont="1" applyFill="1" applyBorder="1" applyProtection="1">
      <protection locked="0"/>
    </xf>
    <xf numFmtId="0" fontId="25" fillId="11" borderId="25" xfId="0" applyFont="1" applyFill="1" applyBorder="1" applyProtection="1">
      <protection locked="0"/>
    </xf>
    <xf numFmtId="0" fontId="28" fillId="0" borderId="0" xfId="0" applyFont="1"/>
    <xf numFmtId="0" fontId="6" fillId="0" borderId="0" xfId="0" applyFont="1"/>
    <xf numFmtId="0" fontId="25" fillId="11" borderId="28" xfId="0" applyFont="1" applyFill="1" applyBorder="1" applyProtection="1"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49" fontId="0" fillId="12" borderId="1" xfId="0" applyNumberFormat="1" applyFill="1" applyBorder="1" applyAlignment="1" applyProtection="1">
      <alignment horizontal="center"/>
      <protection hidden="1"/>
    </xf>
    <xf numFmtId="49" fontId="0" fillId="12" borderId="4" xfId="0" applyNumberFormat="1" applyFill="1" applyBorder="1" applyAlignment="1" applyProtection="1">
      <alignment horizontal="center"/>
      <protection hidden="1"/>
    </xf>
    <xf numFmtId="49" fontId="6" fillId="12" borderId="4" xfId="0" applyNumberFormat="1" applyFont="1" applyFill="1" applyBorder="1" applyAlignment="1" applyProtection="1">
      <alignment horizontal="center" vertical="center"/>
      <protection hidden="1"/>
    </xf>
    <xf numFmtId="0" fontId="4" fillId="12" borderId="1" xfId="0" applyFont="1" applyFill="1" applyBorder="1" applyAlignment="1" applyProtection="1">
      <alignment horizontal="center"/>
      <protection hidden="1"/>
    </xf>
    <xf numFmtId="0" fontId="4" fillId="12" borderId="4" xfId="0" applyFont="1" applyFill="1" applyBorder="1" applyAlignment="1" applyProtection="1">
      <alignment horizontal="center"/>
      <protection hidden="1"/>
    </xf>
    <xf numFmtId="0" fontId="4" fillId="12" borderId="31" xfId="0" applyFont="1" applyFill="1" applyBorder="1" applyAlignment="1" applyProtection="1">
      <alignment horizontal="center"/>
      <protection hidden="1"/>
    </xf>
    <xf numFmtId="0" fontId="4" fillId="12" borderId="19" xfId="0" applyFont="1" applyFill="1" applyBorder="1" applyAlignment="1" applyProtection="1">
      <alignment horizontal="center"/>
      <protection hidden="1"/>
    </xf>
    <xf numFmtId="0" fontId="4" fillId="12" borderId="20" xfId="0" applyFont="1" applyFill="1" applyBorder="1" applyAlignment="1" applyProtection="1">
      <alignment horizontal="center"/>
      <protection hidden="1"/>
    </xf>
    <xf numFmtId="0" fontId="4" fillId="12" borderId="20" xfId="0" applyFont="1" applyFill="1" applyBorder="1" applyAlignment="1" applyProtection="1">
      <alignment horizontal="center" vertical="center"/>
      <protection hidden="1"/>
    </xf>
    <xf numFmtId="0" fontId="4" fillId="12" borderId="21" xfId="0" applyFont="1" applyFill="1" applyBorder="1" applyAlignment="1" applyProtection="1">
      <alignment horizontal="center" vertical="center"/>
      <protection hidden="1"/>
    </xf>
    <xf numFmtId="0" fontId="4" fillId="12" borderId="21" xfId="0" applyFont="1" applyFill="1" applyBorder="1" applyAlignment="1" applyProtection="1">
      <alignment horizontal="center"/>
      <protection hidden="1"/>
    </xf>
    <xf numFmtId="0" fontId="4" fillId="12" borderId="22" xfId="0" applyFont="1" applyFill="1" applyBorder="1" applyAlignment="1" applyProtection="1">
      <alignment horizontal="center"/>
      <protection hidden="1"/>
    </xf>
    <xf numFmtId="0" fontId="17" fillId="12" borderId="5" xfId="0" applyFont="1" applyFill="1" applyBorder="1" applyAlignment="1" applyProtection="1">
      <alignment horizontal="center" vertical="center"/>
      <protection hidden="1"/>
    </xf>
    <xf numFmtId="0" fontId="16" fillId="12" borderId="6" xfId="0" applyFont="1" applyFill="1" applyBorder="1" applyAlignment="1" applyProtection="1">
      <alignment horizontal="center" vertical="center"/>
      <protection hidden="1"/>
    </xf>
    <xf numFmtId="0" fontId="17" fillId="12" borderId="7" xfId="0" applyFont="1" applyFill="1" applyBorder="1" applyAlignment="1" applyProtection="1">
      <alignment horizontal="center" vertical="center"/>
      <protection hidden="1"/>
    </xf>
    <xf numFmtId="0" fontId="29" fillId="12" borderId="9" xfId="12" applyFont="1" applyFill="1" applyBorder="1" applyAlignment="1" applyProtection="1">
      <alignment horizontal="center" vertical="center"/>
      <protection hidden="1"/>
    </xf>
    <xf numFmtId="0" fontId="29" fillId="12" borderId="6" xfId="12" applyFont="1" applyFill="1" applyBorder="1" applyAlignment="1" applyProtection="1">
      <alignment horizontal="center" vertical="center"/>
      <protection hidden="1"/>
    </xf>
    <xf numFmtId="0" fontId="30" fillId="13" borderId="40" xfId="0" applyFont="1" applyFill="1" applyBorder="1" applyAlignment="1">
      <alignment horizontal="center" vertical="center" wrapText="1"/>
    </xf>
    <xf numFmtId="0" fontId="32" fillId="0" borderId="40" xfId="0" applyFont="1" applyBorder="1" applyAlignment="1">
      <alignment wrapText="1"/>
    </xf>
    <xf numFmtId="0" fontId="19" fillId="6" borderId="23" xfId="13" applyBorder="1" applyAlignment="1">
      <alignment horizontal="center"/>
    </xf>
    <xf numFmtId="0" fontId="30" fillId="13" borderId="41" xfId="0" applyFont="1" applyFill="1" applyBorder="1" applyAlignment="1">
      <alignment horizontal="center" vertical="center" wrapText="1"/>
    </xf>
    <xf numFmtId="0" fontId="32" fillId="0" borderId="41" xfId="0" applyFont="1" applyBorder="1" applyAlignment="1">
      <alignment wrapText="1"/>
    </xf>
    <xf numFmtId="0" fontId="30" fillId="13" borderId="42" xfId="0" applyFont="1" applyFill="1" applyBorder="1" applyAlignment="1">
      <alignment wrapText="1"/>
    </xf>
    <xf numFmtId="0" fontId="31" fillId="14" borderId="43" xfId="0" applyFont="1" applyFill="1" applyBorder="1" applyAlignment="1">
      <alignment wrapText="1"/>
    </xf>
    <xf numFmtId="0" fontId="31" fillId="0" borderId="43" xfId="0" applyFont="1" applyBorder="1" applyAlignment="1">
      <alignment wrapText="1"/>
    </xf>
    <xf numFmtId="0" fontId="31" fillId="14" borderId="44" xfId="0" applyFont="1" applyFill="1" applyBorder="1" applyAlignment="1">
      <alignment wrapText="1"/>
    </xf>
    <xf numFmtId="0" fontId="25" fillId="12" borderId="3" xfId="0" applyFont="1" applyFill="1" applyBorder="1" applyAlignment="1" applyProtection="1">
      <alignment vertical="center"/>
      <protection hidden="1"/>
    </xf>
    <xf numFmtId="0" fontId="25" fillId="12" borderId="1" xfId="0" applyFont="1" applyFill="1" applyBorder="1" applyAlignment="1" applyProtection="1">
      <alignment vertical="center"/>
      <protection hidden="1"/>
    </xf>
    <xf numFmtId="0" fontId="32" fillId="0" borderId="0" xfId="0" applyFont="1" applyAlignment="1">
      <alignment wrapText="1"/>
    </xf>
    <xf numFmtId="0" fontId="32" fillId="0" borderId="45" xfId="0" applyFont="1" applyBorder="1" applyAlignment="1">
      <alignment wrapText="1"/>
    </xf>
    <xf numFmtId="0" fontId="32" fillId="0" borderId="46" xfId="0" applyFont="1" applyBorder="1" applyAlignment="1">
      <alignment wrapText="1"/>
    </xf>
    <xf numFmtId="0" fontId="32" fillId="0" borderId="29" xfId="0" applyFont="1" applyBorder="1" applyAlignment="1">
      <alignment wrapText="1"/>
    </xf>
    <xf numFmtId="0" fontId="32" fillId="0" borderId="47" xfId="0" applyFont="1" applyBorder="1" applyAlignment="1">
      <alignment wrapText="1"/>
    </xf>
    <xf numFmtId="0" fontId="32" fillId="0" borderId="48" xfId="0" applyFont="1" applyBorder="1" applyAlignment="1">
      <alignment wrapText="1"/>
    </xf>
    <xf numFmtId="0" fontId="32" fillId="0" borderId="10" xfId="0" applyFont="1" applyBorder="1" applyAlignment="1">
      <alignment wrapText="1"/>
    </xf>
    <xf numFmtId="0" fontId="32" fillId="0" borderId="49" xfId="0" applyFont="1" applyBorder="1" applyAlignment="1">
      <alignment wrapText="1"/>
    </xf>
    <xf numFmtId="0" fontId="32" fillId="0" borderId="50" xfId="0" applyFont="1" applyBorder="1" applyAlignment="1">
      <alignment wrapText="1"/>
    </xf>
    <xf numFmtId="0" fontId="32" fillId="0" borderId="51" xfId="0" applyFont="1" applyBorder="1" applyAlignment="1">
      <alignment wrapText="1"/>
    </xf>
    <xf numFmtId="0" fontId="30" fillId="13" borderId="47" xfId="0" applyFont="1" applyFill="1" applyBorder="1" applyAlignment="1">
      <alignment horizontal="center" vertical="center" wrapText="1"/>
    </xf>
    <xf numFmtId="0" fontId="32" fillId="0" borderId="52" xfId="0" applyFont="1" applyBorder="1" applyAlignment="1">
      <alignment wrapText="1"/>
    </xf>
    <xf numFmtId="0" fontId="20" fillId="2" borderId="14" xfId="0" applyFont="1" applyFill="1" applyBorder="1" applyAlignment="1">
      <alignment horizontal="center" vertical="center"/>
    </xf>
    <xf numFmtId="14" fontId="20" fillId="2" borderId="14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left" vertical="center"/>
    </xf>
    <xf numFmtId="0" fontId="20" fillId="2" borderId="14" xfId="0" applyFont="1" applyFill="1" applyBorder="1" applyAlignment="1">
      <alignment horizontal="left" vertical="center"/>
    </xf>
    <xf numFmtId="0" fontId="35" fillId="2" borderId="4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20" fillId="15" borderId="4" xfId="0" applyFont="1" applyFill="1" applyBorder="1" applyAlignment="1">
      <alignment horizontal="center" vertical="center"/>
    </xf>
    <xf numFmtId="14" fontId="20" fillId="15" borderId="4" xfId="0" applyNumberFormat="1" applyFont="1" applyFill="1" applyBorder="1" applyAlignment="1">
      <alignment horizontal="center" vertical="center"/>
    </xf>
    <xf numFmtId="0" fontId="21" fillId="15" borderId="4" xfId="0" applyFont="1" applyFill="1" applyBorder="1" applyAlignment="1">
      <alignment horizontal="center" vertical="center"/>
    </xf>
    <xf numFmtId="0" fontId="34" fillId="15" borderId="4" xfId="0" applyFont="1" applyFill="1" applyBorder="1" applyAlignment="1">
      <alignment horizontal="left" vertical="center"/>
    </xf>
    <xf numFmtId="0" fontId="20" fillId="15" borderId="4" xfId="0" applyFont="1" applyFill="1" applyBorder="1" applyAlignment="1">
      <alignment horizontal="left" vertical="center"/>
    </xf>
    <xf numFmtId="0" fontId="20" fillId="15" borderId="37" xfId="0" applyFont="1" applyFill="1" applyBorder="1" applyAlignment="1">
      <alignment horizontal="left" vertical="center"/>
    </xf>
    <xf numFmtId="0" fontId="34" fillId="15" borderId="4" xfId="0" applyFont="1" applyFill="1" applyBorder="1" applyAlignment="1">
      <alignment horizontal="center" vertical="center"/>
    </xf>
    <xf numFmtId="0" fontId="35" fillId="15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4" fontId="20" fillId="0" borderId="4" xfId="0" applyNumberFormat="1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20" fillId="15" borderId="25" xfId="0" applyFont="1" applyFill="1" applyBorder="1" applyAlignment="1">
      <alignment horizontal="center" vertical="center"/>
    </xf>
    <xf numFmtId="14" fontId="20" fillId="15" borderId="25" xfId="0" applyNumberFormat="1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34" fillId="15" borderId="25" xfId="0" applyFont="1" applyFill="1" applyBorder="1" applyAlignment="1">
      <alignment horizontal="center" vertical="center"/>
    </xf>
    <xf numFmtId="0" fontId="20" fillId="15" borderId="25" xfId="0" applyFont="1" applyFill="1" applyBorder="1" applyAlignment="1">
      <alignment horizontal="left" vertical="center"/>
    </xf>
    <xf numFmtId="0" fontId="20" fillId="2" borderId="15" xfId="0" applyFont="1" applyFill="1" applyBorder="1" applyAlignment="1">
      <alignment horizontal="left" vertical="center"/>
    </xf>
    <xf numFmtId="0" fontId="34" fillId="0" borderId="0" xfId="0" applyFont="1"/>
    <xf numFmtId="0" fontId="20" fillId="15" borderId="27" xfId="0" applyFont="1" applyFill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15" borderId="28" xfId="0" applyFont="1" applyFill="1" applyBorder="1" applyAlignment="1">
      <alignment horizontal="left" vertical="center"/>
    </xf>
    <xf numFmtId="0" fontId="20" fillId="2" borderId="26" xfId="0" applyFont="1" applyFill="1" applyBorder="1" applyAlignment="1">
      <alignment horizontal="center" vertical="center"/>
    </xf>
    <xf numFmtId="0" fontId="20" fillId="15" borderId="20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15" borderId="24" xfId="0" applyFont="1" applyFill="1" applyBorder="1" applyAlignment="1">
      <alignment horizontal="center" vertical="center"/>
    </xf>
    <xf numFmtId="0" fontId="36" fillId="15" borderId="2" xfId="0" applyFont="1" applyFill="1" applyBorder="1" applyAlignment="1" applyProtection="1">
      <alignment vertical="center"/>
      <protection hidden="1"/>
    </xf>
    <xf numFmtId="0" fontId="8" fillId="15" borderId="6" xfId="0" applyFont="1" applyFill="1" applyBorder="1" applyAlignment="1" applyProtection="1">
      <alignment horizontal="center" vertical="center"/>
      <protection hidden="1"/>
    </xf>
    <xf numFmtId="0" fontId="8" fillId="15" borderId="7" xfId="0" applyFont="1" applyFill="1" applyBorder="1" applyAlignment="1" applyProtection="1">
      <alignment horizontal="center" vertical="center"/>
      <protection hidden="1"/>
    </xf>
    <xf numFmtId="0" fontId="0" fillId="15" borderId="14" xfId="0" applyFill="1" applyBorder="1" applyAlignment="1" applyProtection="1">
      <alignment horizontal="center" vertical="center"/>
      <protection hidden="1"/>
    </xf>
    <xf numFmtId="0" fontId="0" fillId="15" borderId="25" xfId="0" applyFill="1" applyBorder="1" applyAlignment="1" applyProtection="1">
      <alignment horizontal="center" vertical="center"/>
      <protection hidden="1"/>
    </xf>
    <xf numFmtId="0" fontId="0" fillId="15" borderId="26" xfId="0" applyFill="1" applyBorder="1" applyAlignment="1" applyProtection="1">
      <alignment horizontal="center" vertical="center"/>
      <protection hidden="1"/>
    </xf>
    <xf numFmtId="0" fontId="0" fillId="15" borderId="24" xfId="0" applyFill="1" applyBorder="1" applyAlignment="1" applyProtection="1">
      <alignment horizontal="center" vertical="center"/>
      <protection hidden="1"/>
    </xf>
    <xf numFmtId="0" fontId="24" fillId="15" borderId="29" xfId="0" applyFont="1" applyFill="1" applyBorder="1" applyAlignment="1" applyProtection="1">
      <alignment horizontal="center" wrapText="1"/>
      <protection hidden="1"/>
    </xf>
    <xf numFmtId="0" fontId="26" fillId="15" borderId="6" xfId="0" applyFont="1" applyFill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left" vertical="top"/>
      <protection locked="0"/>
    </xf>
    <xf numFmtId="0" fontId="27" fillId="0" borderId="11" xfId="0" applyFont="1" applyBorder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top"/>
      <protection locked="0"/>
    </xf>
    <xf numFmtId="0" fontId="27" fillId="0" borderId="32" xfId="0" applyFont="1" applyBorder="1" applyAlignment="1" applyProtection="1">
      <alignment horizontal="left" vertical="top"/>
      <protection locked="0"/>
    </xf>
    <xf numFmtId="0" fontId="27" fillId="0" borderId="12" xfId="0" applyFont="1" applyBorder="1" applyAlignment="1" applyProtection="1">
      <alignment horizontal="left" vertical="top"/>
      <protection locked="0"/>
    </xf>
    <xf numFmtId="0" fontId="27" fillId="0" borderId="13" xfId="0" applyFont="1" applyBorder="1" applyAlignment="1" applyProtection="1">
      <alignment horizontal="left" vertical="top"/>
      <protection locked="0"/>
    </xf>
    <xf numFmtId="0" fontId="27" fillId="0" borderId="2" xfId="0" applyFont="1" applyBorder="1" applyAlignment="1" applyProtection="1">
      <alignment horizontal="left" vertical="top"/>
      <protection locked="0"/>
    </xf>
    <xf numFmtId="0" fontId="27" fillId="0" borderId="33" xfId="0" applyFont="1" applyBorder="1" applyAlignment="1" applyProtection="1">
      <alignment horizontal="left" vertical="top"/>
      <protection locked="0"/>
    </xf>
    <xf numFmtId="0" fontId="28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37" fillId="15" borderId="2" xfId="0" applyFont="1" applyFill="1" applyBorder="1" applyAlignment="1" applyProtection="1">
      <alignment horizontal="center" vertical="center"/>
      <protection hidden="1"/>
    </xf>
    <xf numFmtId="0" fontId="36" fillId="15" borderId="2" xfId="0" applyFont="1" applyFill="1" applyBorder="1" applyAlignment="1" applyProtection="1">
      <alignment horizontal="center" vertical="center"/>
      <protection hidden="1"/>
    </xf>
    <xf numFmtId="0" fontId="2" fillId="15" borderId="10" xfId="0" applyFont="1" applyFill="1" applyBorder="1" applyAlignment="1" applyProtection="1">
      <alignment horizontal="center" vertical="center"/>
      <protection hidden="1"/>
    </xf>
    <xf numFmtId="0" fontId="2" fillId="15" borderId="11" xfId="0" applyFont="1" applyFill="1" applyBorder="1" applyAlignment="1" applyProtection="1">
      <alignment horizontal="center" vertical="center"/>
      <protection hidden="1"/>
    </xf>
    <xf numFmtId="14" fontId="14" fillId="12" borderId="6" xfId="0" applyNumberFormat="1" applyFont="1" applyFill="1" applyBorder="1" applyAlignment="1" applyProtection="1">
      <alignment horizontal="center" vertical="center"/>
      <protection hidden="1"/>
    </xf>
    <xf numFmtId="14" fontId="14" fillId="12" borderId="7" xfId="0" applyNumberFormat="1" applyFont="1" applyFill="1" applyBorder="1" applyAlignment="1" applyProtection="1">
      <alignment horizontal="center" vertical="center"/>
      <protection hidden="1"/>
    </xf>
    <xf numFmtId="0" fontId="23" fillId="15" borderId="5" xfId="0" applyFont="1" applyFill="1" applyBorder="1" applyAlignment="1" applyProtection="1">
      <alignment horizontal="center" vertical="center"/>
      <protection hidden="1"/>
    </xf>
    <xf numFmtId="0" fontId="23" fillId="15" borderId="6" xfId="0" applyFont="1" applyFill="1" applyBorder="1" applyAlignment="1" applyProtection="1">
      <alignment horizontal="center" vertical="center"/>
      <protection hidden="1"/>
    </xf>
    <xf numFmtId="0" fontId="23" fillId="15" borderId="7" xfId="0" applyFont="1" applyFill="1" applyBorder="1" applyAlignment="1" applyProtection="1">
      <alignment horizontal="center" vertical="center"/>
      <protection hidden="1"/>
    </xf>
    <xf numFmtId="0" fontId="2" fillId="15" borderId="9" xfId="0" applyFont="1" applyFill="1" applyBorder="1" applyAlignment="1" applyProtection="1">
      <alignment horizontal="center" vertical="center"/>
      <protection hidden="1"/>
    </xf>
    <xf numFmtId="0" fontId="14" fillId="12" borderId="6" xfId="12" applyFont="1" applyFill="1" applyBorder="1" applyAlignment="1" applyProtection="1">
      <alignment horizontal="center" vertical="center"/>
      <protection hidden="1"/>
    </xf>
    <xf numFmtId="0" fontId="7" fillId="2" borderId="16" xfId="0" applyFont="1" applyFill="1" applyBorder="1" applyAlignment="1" applyProtection="1">
      <alignment horizontal="center" vertical="center"/>
      <protection hidden="1"/>
    </xf>
    <xf numFmtId="0" fontId="7" fillId="2" borderId="17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0" fontId="20" fillId="16" borderId="53" xfId="0" applyFont="1" applyFill="1" applyBorder="1" applyAlignment="1">
      <alignment horizontal="center" vertical="center"/>
    </xf>
    <xf numFmtId="14" fontId="20" fillId="16" borderId="53" xfId="0" applyNumberFormat="1" applyFont="1" applyFill="1" applyBorder="1" applyAlignment="1">
      <alignment horizontal="center" vertical="center"/>
    </xf>
    <xf numFmtId="0" fontId="35" fillId="16" borderId="53" xfId="0" applyFont="1" applyFill="1" applyBorder="1" applyAlignment="1">
      <alignment horizontal="center" vertical="center"/>
    </xf>
    <xf numFmtId="0" fontId="34" fillId="16" borderId="53" xfId="0" applyFont="1" applyFill="1" applyBorder="1" applyAlignment="1">
      <alignment horizontal="left" vertical="center"/>
    </xf>
    <xf numFmtId="0" fontId="20" fillId="16" borderId="53" xfId="0" applyFont="1" applyFill="1" applyBorder="1" applyAlignment="1">
      <alignment horizontal="left" vertical="center"/>
    </xf>
    <xf numFmtId="0" fontId="34" fillId="16" borderId="53" xfId="0" applyFont="1" applyFill="1" applyBorder="1" applyAlignment="1">
      <alignment horizontal="center" vertical="center"/>
    </xf>
    <xf numFmtId="0" fontId="20" fillId="17" borderId="53" xfId="0" applyFont="1" applyFill="1" applyBorder="1" applyAlignment="1">
      <alignment horizontal="center" vertical="center"/>
    </xf>
    <xf numFmtId="14" fontId="20" fillId="17" borderId="53" xfId="0" applyNumberFormat="1" applyFont="1" applyFill="1" applyBorder="1" applyAlignment="1">
      <alignment horizontal="center" vertical="center"/>
    </xf>
    <xf numFmtId="0" fontId="34" fillId="17" borderId="53" xfId="0" applyFont="1" applyFill="1" applyBorder="1" applyAlignment="1">
      <alignment horizontal="left" vertical="center"/>
    </xf>
    <xf numFmtId="0" fontId="20" fillId="17" borderId="53" xfId="0" applyFont="1" applyFill="1" applyBorder="1" applyAlignment="1">
      <alignment horizontal="left" vertical="center"/>
    </xf>
    <xf numFmtId="0" fontId="20" fillId="17" borderId="54" xfId="0" applyFont="1" applyFill="1" applyBorder="1" applyAlignment="1">
      <alignment horizontal="left" vertical="center"/>
    </xf>
    <xf numFmtId="0" fontId="34" fillId="17" borderId="53" xfId="0" applyFont="1" applyFill="1" applyBorder="1" applyAlignment="1">
      <alignment horizontal="center" vertical="center"/>
    </xf>
    <xf numFmtId="0" fontId="35" fillId="17" borderId="53" xfId="0" applyFont="1" applyFill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14" fontId="20" fillId="0" borderId="53" xfId="0" applyNumberFormat="1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4" fillId="0" borderId="53" xfId="0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/>
    </xf>
    <xf numFmtId="0" fontId="34" fillId="0" borderId="53" xfId="0" applyFont="1" applyBorder="1" applyAlignment="1">
      <alignment horizontal="center" vertical="center"/>
    </xf>
    <xf numFmtId="0" fontId="20" fillId="16" borderId="55" xfId="0" applyFont="1" applyFill="1" applyBorder="1" applyAlignment="1">
      <alignment horizontal="center" vertical="center"/>
    </xf>
    <xf numFmtId="0" fontId="20" fillId="16" borderId="56" xfId="0" applyFont="1" applyFill="1" applyBorder="1" applyAlignment="1">
      <alignment horizontal="center" vertical="center"/>
    </xf>
    <xf numFmtId="14" fontId="20" fillId="16" borderId="56" xfId="0" applyNumberFormat="1" applyFont="1" applyFill="1" applyBorder="1" applyAlignment="1">
      <alignment horizontal="center" vertical="center"/>
    </xf>
    <xf numFmtId="0" fontId="34" fillId="16" borderId="56" xfId="0" applyFont="1" applyFill="1" applyBorder="1" applyAlignment="1">
      <alignment horizontal="left" vertical="center"/>
    </xf>
    <xf numFmtId="0" fontId="20" fillId="16" borderId="56" xfId="0" applyFont="1" applyFill="1" applyBorder="1" applyAlignment="1">
      <alignment horizontal="left" vertical="center"/>
    </xf>
    <xf numFmtId="0" fontId="20" fillId="16" borderId="57" xfId="0" applyFont="1" applyFill="1" applyBorder="1" applyAlignment="1">
      <alignment horizontal="left" vertical="center"/>
    </xf>
    <xf numFmtId="0" fontId="20" fillId="16" borderId="58" xfId="0" applyFont="1" applyFill="1" applyBorder="1" applyAlignment="1">
      <alignment horizontal="center" vertical="center"/>
    </xf>
    <xf numFmtId="0" fontId="20" fillId="16" borderId="59" xfId="0" applyFont="1" applyFill="1" applyBorder="1" applyAlignment="1">
      <alignment horizontal="left" vertical="center"/>
    </xf>
    <xf numFmtId="0" fontId="34" fillId="0" borderId="0" xfId="0" applyFont="1" applyBorder="1"/>
    <xf numFmtId="0" fontId="20" fillId="17" borderId="58" xfId="0" applyFont="1" applyFill="1" applyBorder="1" applyAlignment="1">
      <alignment horizontal="center" vertical="center"/>
    </xf>
    <xf numFmtId="0" fontId="20" fillId="17" borderId="59" xfId="0" applyFont="1" applyFill="1" applyBorder="1" applyAlignment="1">
      <alignment horizontal="left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left" vertical="center"/>
    </xf>
    <xf numFmtId="0" fontId="20" fillId="17" borderId="60" xfId="0" applyFont="1" applyFill="1" applyBorder="1" applyAlignment="1">
      <alignment horizontal="center" vertical="center"/>
    </xf>
    <xf numFmtId="0" fontId="20" fillId="17" borderId="61" xfId="0" applyFont="1" applyFill="1" applyBorder="1" applyAlignment="1">
      <alignment horizontal="center" vertical="center"/>
    </xf>
    <xf numFmtId="14" fontId="20" fillId="17" borderId="61" xfId="0" applyNumberFormat="1" applyFont="1" applyFill="1" applyBorder="1" applyAlignment="1">
      <alignment horizontal="center" vertical="center"/>
    </xf>
    <xf numFmtId="0" fontId="34" fillId="17" borderId="61" xfId="0" applyFont="1" applyFill="1" applyBorder="1" applyAlignment="1">
      <alignment horizontal="center" vertical="center"/>
    </xf>
    <xf numFmtId="0" fontId="20" fillId="17" borderId="61" xfId="0" applyFont="1" applyFill="1" applyBorder="1" applyAlignment="1">
      <alignment horizontal="left" vertical="center"/>
    </xf>
    <xf numFmtId="0" fontId="20" fillId="17" borderId="62" xfId="0" applyFont="1" applyFill="1" applyBorder="1" applyAlignment="1">
      <alignment horizontal="left" vertical="center"/>
    </xf>
  </cellXfs>
  <cellStyles count="14">
    <cellStyle name="Dobry" xfId="12" builtinId="26"/>
    <cellStyle name="Dziesiętny 2" xfId="4" xr:uid="{00000000-0005-0000-0000-000001000000}"/>
    <cellStyle name="Dziesiętny 2 2" xfId="9" xr:uid="{00000000-0005-0000-0000-000034000000}"/>
    <cellStyle name="Dziesiętny 3" xfId="6" xr:uid="{00000000-0005-0000-0000-000002000000}"/>
    <cellStyle name="Dziesiętny 3 2" xfId="10" xr:uid="{00000000-0005-0000-0000-000036000000}"/>
    <cellStyle name="Dziesiętny 4" xfId="7" xr:uid="{00000000-0005-0000-0000-000003000000}"/>
    <cellStyle name="Dziesiętny 4 2" xfId="11" xr:uid="{00000000-0005-0000-0000-000037000000}"/>
    <cellStyle name="Dziesiętny 5" xfId="8" xr:uid="{00000000-0005-0000-0000-000038000000}"/>
    <cellStyle name="Komórka zaznaczona" xfId="13" builtinId="23"/>
    <cellStyle name="Normalny" xfId="0" builtinId="0"/>
    <cellStyle name="Normalny 2" xfId="5" xr:uid="{00000000-0005-0000-0000-000006000000}"/>
    <cellStyle name="Normalny 3" xfId="1" xr:uid="{00000000-0005-0000-0000-000007000000}"/>
    <cellStyle name="Normalny 4" xfId="3" xr:uid="{00000000-0005-0000-0000-000008000000}"/>
    <cellStyle name="Normalny 6" xfId="2" xr:uid="{00000000-0005-0000-0000-000009000000}"/>
  </cellStyles>
  <dxfs count="8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CFFC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FC5"/>
      <color rgb="FFC5D8FF"/>
      <color rgb="FF6598FF"/>
      <color rgb="FFFF6600"/>
      <color rgb="FFFF66CC"/>
      <color rgb="FFF11727"/>
      <color rgb="FFE52819"/>
      <color rgb="FFCCCC00"/>
      <color rgb="FFCC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878050</xdr:colOff>
      <xdr:row>42</xdr:row>
      <xdr:rowOff>91968</xdr:rowOff>
    </xdr:from>
    <xdr:to>
      <xdr:col>3</xdr:col>
      <xdr:colOff>1015192</xdr:colOff>
      <xdr:row>43</xdr:row>
      <xdr:rowOff>137143</xdr:rowOff>
    </xdr:to>
    <xdr:sp macro="" textlink="">
      <xdr:nvSpPr>
        <xdr:cNvPr id="5" name="Strzałka: w prawo 4">
          <a:extLst>
            <a:ext uri="{FF2B5EF4-FFF2-40B4-BE49-F238E27FC236}">
              <a16:creationId xmlns:a16="http://schemas.microsoft.com/office/drawing/2014/main" id="{3CCE4652-94CE-4246-8496-3F01A0C4BCB0}"/>
            </a:ext>
          </a:extLst>
        </xdr:cNvPr>
        <xdr:cNvSpPr/>
      </xdr:nvSpPr>
      <xdr:spPr>
        <a:xfrm rot="16200000">
          <a:off x="4370551" y="6067536"/>
          <a:ext cx="229106" cy="137142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0</xdr:col>
      <xdr:colOff>507999</xdr:colOff>
      <xdr:row>0</xdr:row>
      <xdr:rowOff>140138</xdr:rowOff>
    </xdr:from>
    <xdr:ext cx="637410" cy="700089"/>
    <xdr:pic>
      <xdr:nvPicPr>
        <xdr:cNvPr id="6" name="Obraz 5">
          <a:extLst>
            <a:ext uri="{FF2B5EF4-FFF2-40B4-BE49-F238E27FC236}">
              <a16:creationId xmlns:a16="http://schemas.microsoft.com/office/drawing/2014/main" id="{A7DF9160-FBFF-4888-8EA7-61265FE8D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7999" y="140138"/>
          <a:ext cx="637410" cy="700089"/>
        </a:xfrm>
        <a:prstGeom prst="rect">
          <a:avLst/>
        </a:prstGeom>
      </xdr:spPr>
    </xdr:pic>
    <xdr:clientData/>
  </xdr:oneCellAnchor>
  <xdr:twoCellAnchor>
    <xdr:from>
      <xdr:col>1</xdr:col>
      <xdr:colOff>1214382</xdr:colOff>
      <xdr:row>42</xdr:row>
      <xdr:rowOff>95471</xdr:rowOff>
    </xdr:from>
    <xdr:to>
      <xdr:col>1</xdr:col>
      <xdr:colOff>1351524</xdr:colOff>
      <xdr:row>43</xdr:row>
      <xdr:rowOff>140646</xdr:rowOff>
    </xdr:to>
    <xdr:sp macro="" textlink="">
      <xdr:nvSpPr>
        <xdr:cNvPr id="7" name="Strzałka: w prawo 6">
          <a:extLst>
            <a:ext uri="{FF2B5EF4-FFF2-40B4-BE49-F238E27FC236}">
              <a16:creationId xmlns:a16="http://schemas.microsoft.com/office/drawing/2014/main" id="{4454A844-DD01-4734-9745-14A6EA47C5F4}"/>
            </a:ext>
          </a:extLst>
        </xdr:cNvPr>
        <xdr:cNvSpPr/>
      </xdr:nvSpPr>
      <xdr:spPr>
        <a:xfrm rot="16200000">
          <a:off x="1781503" y="6071039"/>
          <a:ext cx="229106" cy="137142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16%20zawodnik&#243;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32%20zawodnik&#243;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la/Desktop/PREZES/TURNIEJ%20SZKOLNYTABELE/FINA&#321;%20SZKOLNY/SZKOLNY%20fina&#322;%20Ch&#322;opc&#243;w%20Podstaw&#243;wka%20I-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BAZA PZTS"/>
      <sheetName val="BAZA KLUBY"/>
    </sheetNames>
    <sheetDataSet>
      <sheetData sheetId="0" refreshError="1"/>
      <sheetData sheetId="1" refreshError="1">
        <row r="7">
          <cell r="B7" t="str">
            <v>LP.</v>
          </cell>
          <cell r="C7" t="str">
            <v xml:space="preserve">NAZWISKO I IMIĘ </v>
          </cell>
          <cell r="D7" t="str">
            <v xml:space="preserve">NR KLUBU </v>
          </cell>
          <cell r="E7" t="str">
            <v>KLUB SPORTOWY</v>
          </cell>
          <cell r="F7" t="str">
            <v xml:space="preserve">DATA URODZENIA </v>
          </cell>
          <cell r="G7" t="str">
            <v xml:space="preserve">LICENCJA </v>
          </cell>
        </row>
        <row r="8">
          <cell r="B8">
            <v>1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</row>
        <row r="9">
          <cell r="B9">
            <v>2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</row>
        <row r="10">
          <cell r="B10">
            <v>3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</row>
        <row r="11">
          <cell r="B11">
            <v>4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</row>
        <row r="12">
          <cell r="B12">
            <v>5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</row>
        <row r="13">
          <cell r="B13">
            <v>6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</row>
        <row r="14">
          <cell r="B14">
            <v>7</v>
          </cell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15">
          <cell r="B15">
            <v>8</v>
          </cell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</row>
        <row r="16">
          <cell r="B16">
            <v>9</v>
          </cell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</row>
        <row r="17">
          <cell r="B17">
            <v>10</v>
          </cell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</row>
        <row r="18">
          <cell r="B18">
            <v>11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</row>
        <row r="19">
          <cell r="B19">
            <v>12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</row>
        <row r="20">
          <cell r="B20">
            <v>13</v>
          </cell>
          <cell r="D20" t="e">
            <v>#N/A</v>
          </cell>
          <cell r="E20" t="e">
            <v>#N/A</v>
          </cell>
          <cell r="F20" t="e">
            <v>#N/A</v>
          </cell>
          <cell r="G20" t="e">
            <v>#N/A</v>
          </cell>
        </row>
        <row r="21">
          <cell r="B21">
            <v>14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</row>
        <row r="22">
          <cell r="B22">
            <v>15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</row>
        <row r="23">
          <cell r="B23">
            <v>16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>
            <v>17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A1" t="str">
            <v>GRUSZKA Zbigniew</v>
          </cell>
          <cell r="B1">
            <v>45397</v>
          </cell>
          <cell r="C1" t="str">
            <v>2016/2017</v>
          </cell>
          <cell r="D1" t="str">
            <v>2016-08-30 N</v>
          </cell>
          <cell r="E1" t="str">
            <v>03302</v>
          </cell>
          <cell r="F1" t="str">
            <v>S</v>
          </cell>
          <cell r="G1">
            <v>21381</v>
          </cell>
          <cell r="H1" t="str">
            <v>M</v>
          </cell>
          <cell r="I1" t="str">
            <v>DOKIS Dobrodzień</v>
          </cell>
          <cell r="J1" t="str">
            <v>DOKIS DOBRODZIEŃ</v>
          </cell>
          <cell r="K1" t="str">
            <v>opolskie</v>
          </cell>
        </row>
        <row r="2">
          <cell r="A2" t="str">
            <v>KAPELA Marek</v>
          </cell>
          <cell r="B2">
            <v>27741</v>
          </cell>
          <cell r="C2" t="str">
            <v>2016/2017</v>
          </cell>
          <cell r="D2" t="str">
            <v>2016-08-30 LO</v>
          </cell>
          <cell r="E2" t="str">
            <v>03304</v>
          </cell>
          <cell r="F2" t="str">
            <v>S</v>
          </cell>
          <cell r="G2">
            <v>30135</v>
          </cell>
          <cell r="H2" t="str">
            <v>M</v>
          </cell>
          <cell r="I2" t="str">
            <v>DOKIS Dobrodzień</v>
          </cell>
          <cell r="J2" t="str">
            <v>DOKIS DOBRODZIEŃ</v>
          </cell>
          <cell r="K2" t="str">
            <v>opolskie</v>
          </cell>
        </row>
        <row r="3">
          <cell r="A3" t="str">
            <v>KRYŚ Jarosław</v>
          </cell>
          <cell r="B3">
            <v>35656</v>
          </cell>
          <cell r="C3" t="str">
            <v>2016/2017</v>
          </cell>
          <cell r="D3" t="str">
            <v>2016-08-30 LO</v>
          </cell>
          <cell r="E3" t="str">
            <v>03305</v>
          </cell>
          <cell r="F3" t="str">
            <v>S</v>
          </cell>
          <cell r="G3">
            <v>28560</v>
          </cell>
          <cell r="H3" t="str">
            <v>M</v>
          </cell>
          <cell r="I3" t="str">
            <v>DOKIS Dobrodzień</v>
          </cell>
          <cell r="J3" t="str">
            <v>DOKIS DOBRODZIEŃ</v>
          </cell>
          <cell r="K3" t="str">
            <v>opolskie</v>
          </cell>
        </row>
        <row r="4">
          <cell r="A4" t="str">
            <v>OLIWA Tomasz</v>
          </cell>
          <cell r="B4">
            <v>12674</v>
          </cell>
          <cell r="C4" t="str">
            <v>2016/2017</v>
          </cell>
          <cell r="D4" t="str">
            <v>2016-08-30 LO</v>
          </cell>
          <cell r="E4" t="str">
            <v>03301</v>
          </cell>
          <cell r="F4" t="str">
            <v>S</v>
          </cell>
          <cell r="G4">
            <v>31085</v>
          </cell>
          <cell r="H4" t="str">
            <v>M</v>
          </cell>
          <cell r="I4" t="str">
            <v>DOKIS Dobrodzień</v>
          </cell>
          <cell r="J4" t="str">
            <v>DOKIS DOBRODZIEŃ</v>
          </cell>
          <cell r="K4" t="str">
            <v>opolskie</v>
          </cell>
        </row>
        <row r="5">
          <cell r="A5" t="str">
            <v>ZYGA Krzysztof</v>
          </cell>
          <cell r="B5">
            <v>1419</v>
          </cell>
          <cell r="C5" t="str">
            <v>2016/2017</v>
          </cell>
          <cell r="D5" t="str">
            <v>2016-08-30 LO BO BW</v>
          </cell>
          <cell r="E5" t="str">
            <v>03303</v>
          </cell>
          <cell r="F5" t="str">
            <v>S</v>
          </cell>
          <cell r="G5">
            <v>29860</v>
          </cell>
          <cell r="H5" t="str">
            <v>M</v>
          </cell>
          <cell r="I5" t="str">
            <v>DOKIS Dobrodzień</v>
          </cell>
          <cell r="J5" t="str">
            <v>DOKIS DOBRODZIEŃ</v>
          </cell>
          <cell r="K5" t="str">
            <v>opolskie</v>
          </cell>
        </row>
        <row r="6">
          <cell r="A6" t="str">
            <v>ADAMSKI Przemysław</v>
          </cell>
          <cell r="B6">
            <v>19696</v>
          </cell>
          <cell r="C6" t="str">
            <v>2016/2017</v>
          </cell>
          <cell r="D6" t="str">
            <v>2016-08-26 LO</v>
          </cell>
          <cell r="E6" t="str">
            <v>02662</v>
          </cell>
          <cell r="F6" t="str">
            <v>S</v>
          </cell>
          <cell r="G6">
            <v>32430</v>
          </cell>
          <cell r="H6" t="str">
            <v>M</v>
          </cell>
          <cell r="I6" t="str">
            <v>GUKS Byczyna</v>
          </cell>
          <cell r="J6" t="str">
            <v>GUKS BYCZYNA</v>
          </cell>
          <cell r="K6" t="str">
            <v>opolskie</v>
          </cell>
        </row>
        <row r="7">
          <cell r="A7" t="str">
            <v>KIJAK Maciej</v>
          </cell>
          <cell r="B7">
            <v>26495</v>
          </cell>
          <cell r="C7" t="str">
            <v>2016/2017</v>
          </cell>
          <cell r="D7" t="str">
            <v>2016-08-26 LO</v>
          </cell>
          <cell r="E7" t="str">
            <v>02663</v>
          </cell>
          <cell r="F7" t="str">
            <v>S</v>
          </cell>
          <cell r="G7">
            <v>34033</v>
          </cell>
          <cell r="H7" t="str">
            <v>M</v>
          </cell>
          <cell r="I7" t="str">
            <v>GUKS Byczyna</v>
          </cell>
          <cell r="J7" t="str">
            <v>GUKS BYCZYNA</v>
          </cell>
          <cell r="K7" t="str">
            <v>opolskie</v>
          </cell>
        </row>
        <row r="8">
          <cell r="A8" t="str">
            <v>KOCHAN Robert</v>
          </cell>
          <cell r="B8">
            <v>19700</v>
          </cell>
          <cell r="C8" t="str">
            <v>2016/2017</v>
          </cell>
          <cell r="D8" t="str">
            <v>2016-08-26 LO</v>
          </cell>
          <cell r="E8" t="str">
            <v>02664</v>
          </cell>
          <cell r="F8" t="str">
            <v>S</v>
          </cell>
          <cell r="G8">
            <v>24194</v>
          </cell>
          <cell r="H8" t="str">
            <v>M</v>
          </cell>
          <cell r="I8" t="str">
            <v>GUKS Byczyna</v>
          </cell>
          <cell r="J8" t="str">
            <v>GUKS BYCZYNA</v>
          </cell>
          <cell r="K8" t="str">
            <v>opolskie</v>
          </cell>
        </row>
        <row r="9">
          <cell r="A9" t="str">
            <v>SEMERES Piotr</v>
          </cell>
          <cell r="B9">
            <v>43606</v>
          </cell>
          <cell r="C9" t="str">
            <v>2016/2017</v>
          </cell>
          <cell r="D9" t="str">
            <v>2016-08-26 LO</v>
          </cell>
          <cell r="E9" t="str">
            <v>02665</v>
          </cell>
          <cell r="F9" t="str">
            <v>M</v>
          </cell>
          <cell r="G9">
            <v>36703</v>
          </cell>
          <cell r="H9" t="str">
            <v>M</v>
          </cell>
          <cell r="I9" t="str">
            <v>GUKS Byczyna</v>
          </cell>
          <cell r="J9" t="str">
            <v>GUKS BYCZYNA</v>
          </cell>
          <cell r="K9" t="str">
            <v>opolskie</v>
          </cell>
        </row>
        <row r="10">
          <cell r="A10" t="str">
            <v>SKOTNIK Paweł</v>
          </cell>
          <cell r="B10">
            <v>44640</v>
          </cell>
          <cell r="C10" t="str">
            <v>2016/2017</v>
          </cell>
          <cell r="D10" t="str">
            <v>2016-08-26 LO</v>
          </cell>
          <cell r="E10" t="str">
            <v>02669</v>
          </cell>
          <cell r="F10" t="str">
            <v>M</v>
          </cell>
          <cell r="G10">
            <v>36705</v>
          </cell>
          <cell r="H10" t="str">
            <v>M</v>
          </cell>
          <cell r="I10" t="str">
            <v>GUKS Byczyna</v>
          </cell>
          <cell r="J10" t="str">
            <v>GUKS BYCZYNA</v>
          </cell>
          <cell r="K10" t="str">
            <v>opolskie</v>
          </cell>
        </row>
        <row r="11">
          <cell r="A11" t="str">
            <v>SKOTNIK Szymon</v>
          </cell>
          <cell r="B11">
            <v>45325</v>
          </cell>
          <cell r="C11" t="str">
            <v>2016/2017</v>
          </cell>
          <cell r="D11" t="str">
            <v>2016-08-26 N</v>
          </cell>
          <cell r="E11" t="str">
            <v>02670</v>
          </cell>
          <cell r="F11" t="str">
            <v>M</v>
          </cell>
          <cell r="G11">
            <v>38491</v>
          </cell>
          <cell r="H11" t="str">
            <v>M</v>
          </cell>
          <cell r="I11" t="str">
            <v>GUKS Byczyna</v>
          </cell>
          <cell r="J11" t="str">
            <v>GUKS BYCZYNA</v>
          </cell>
          <cell r="K11" t="str">
            <v>opolskie</v>
          </cell>
        </row>
        <row r="12">
          <cell r="A12" t="str">
            <v>SOBCZYK Albin</v>
          </cell>
          <cell r="B12">
            <v>35374</v>
          </cell>
          <cell r="C12" t="str">
            <v>2016/2017</v>
          </cell>
          <cell r="D12" t="str">
            <v>2016-08-26 LO</v>
          </cell>
          <cell r="E12" t="str">
            <v>02668</v>
          </cell>
          <cell r="F12" t="str">
            <v>M</v>
          </cell>
          <cell r="G12">
            <v>36850</v>
          </cell>
          <cell r="H12" t="str">
            <v>M</v>
          </cell>
          <cell r="I12" t="str">
            <v>GUKS Byczyna</v>
          </cell>
          <cell r="J12" t="str">
            <v>GUKS BYCZYNA</v>
          </cell>
          <cell r="K12" t="str">
            <v>opolskie</v>
          </cell>
        </row>
        <row r="13">
          <cell r="A13" t="str">
            <v>SOBCZYK Tobiasz</v>
          </cell>
          <cell r="B13">
            <v>35375</v>
          </cell>
          <cell r="C13" t="str">
            <v>2016/2017</v>
          </cell>
          <cell r="D13" t="str">
            <v>2016-08-26 LO</v>
          </cell>
          <cell r="E13" t="str">
            <v>02667</v>
          </cell>
          <cell r="F13" t="str">
            <v>M</v>
          </cell>
          <cell r="G13">
            <v>36850</v>
          </cell>
          <cell r="H13" t="str">
            <v>M</v>
          </cell>
          <cell r="I13" t="str">
            <v>GUKS Byczyna</v>
          </cell>
          <cell r="J13" t="str">
            <v>GUKS BYCZYNA</v>
          </cell>
          <cell r="K13" t="str">
            <v>opolskie</v>
          </cell>
        </row>
        <row r="14">
          <cell r="A14" t="str">
            <v>SWERHUN Jakub</v>
          </cell>
          <cell r="B14">
            <v>19701</v>
          </cell>
          <cell r="C14" t="str">
            <v>2016/2017</v>
          </cell>
          <cell r="D14" t="str">
            <v>2016-08-26 LO</v>
          </cell>
          <cell r="E14" t="str">
            <v>02666</v>
          </cell>
          <cell r="F14" t="str">
            <v>S</v>
          </cell>
          <cell r="G14">
            <v>32811</v>
          </cell>
          <cell r="H14" t="str">
            <v>M</v>
          </cell>
          <cell r="I14" t="str">
            <v>GUKS Byczyna</v>
          </cell>
          <cell r="J14" t="str">
            <v>GUKS BYCZYNA</v>
          </cell>
          <cell r="K14" t="str">
            <v>opolskie</v>
          </cell>
        </row>
        <row r="15">
          <cell r="A15" t="str">
            <v>BAZIAK Hubert</v>
          </cell>
          <cell r="B15">
            <v>42398</v>
          </cell>
          <cell r="C15" t="str">
            <v>2016/2017</v>
          </cell>
          <cell r="D15" t="str">
            <v>2016-08-29 LO</v>
          </cell>
          <cell r="E15" t="str">
            <v>03164</v>
          </cell>
          <cell r="F15" t="str">
            <v>M</v>
          </cell>
          <cell r="G15">
            <v>38820</v>
          </cell>
          <cell r="H15" t="str">
            <v>M</v>
          </cell>
          <cell r="I15" t="str">
            <v>KLUB AZS PWSZ Nysa</v>
          </cell>
          <cell r="J15" t="str">
            <v>KLUB AZS PWSZ NYSA</v>
          </cell>
          <cell r="K15" t="str">
            <v>opolskie</v>
          </cell>
        </row>
        <row r="16">
          <cell r="A16" t="str">
            <v>BEDNARZ Maksymilian</v>
          </cell>
          <cell r="B16">
            <v>42747</v>
          </cell>
          <cell r="C16" t="str">
            <v>2016/2017</v>
          </cell>
          <cell r="D16" t="str">
            <v>2016-08-29 LO</v>
          </cell>
          <cell r="E16" t="str">
            <v>03166</v>
          </cell>
          <cell r="F16" t="str">
            <v>M</v>
          </cell>
          <cell r="G16">
            <v>38283</v>
          </cell>
          <cell r="H16" t="str">
            <v>M</v>
          </cell>
          <cell r="I16" t="str">
            <v>KLUB AZS PWSZ Nysa</v>
          </cell>
          <cell r="J16" t="str">
            <v>KLUB AZS PWSZ NYSA</v>
          </cell>
          <cell r="K16" t="str">
            <v>opolskie</v>
          </cell>
        </row>
        <row r="17">
          <cell r="A17" t="str">
            <v>BUDKIEWICZ Szymon</v>
          </cell>
          <cell r="B17">
            <v>25298</v>
          </cell>
          <cell r="C17" t="str">
            <v>2016/2017</v>
          </cell>
          <cell r="D17" t="str">
            <v>2016-08-09 LO</v>
          </cell>
          <cell r="E17" t="str">
            <v>01321</v>
          </cell>
          <cell r="F17" t="str">
            <v>S</v>
          </cell>
          <cell r="G17">
            <v>35580</v>
          </cell>
          <cell r="H17" t="str">
            <v>M</v>
          </cell>
          <cell r="I17" t="str">
            <v>KLUB AZS PWSZ Nysa</v>
          </cell>
          <cell r="J17" t="str">
            <v>KLUB AZS PWSZ NYSA</v>
          </cell>
          <cell r="K17" t="str">
            <v>opolskie</v>
          </cell>
        </row>
        <row r="18">
          <cell r="A18" t="str">
            <v>CIASTOŃ Tomasz</v>
          </cell>
          <cell r="B18">
            <v>42399</v>
          </cell>
          <cell r="C18" t="str">
            <v>2016/2017</v>
          </cell>
          <cell r="D18" t="str">
            <v>2016-08-29 LO</v>
          </cell>
          <cell r="E18" t="str">
            <v>03167</v>
          </cell>
          <cell r="F18" t="str">
            <v>M</v>
          </cell>
          <cell r="G18">
            <v>39350</v>
          </cell>
          <cell r="H18" t="str">
            <v>M</v>
          </cell>
          <cell r="I18" t="str">
            <v>KLUB AZS PWSZ Nysa</v>
          </cell>
          <cell r="J18" t="str">
            <v>KLUB AZS PWSZ NYSA</v>
          </cell>
          <cell r="K18" t="str">
            <v>opolskie</v>
          </cell>
        </row>
        <row r="19">
          <cell r="A19" t="str">
            <v>CICHOŃSKI Kamil</v>
          </cell>
          <cell r="B19">
            <v>42400</v>
          </cell>
          <cell r="C19" t="str">
            <v>2016/2017</v>
          </cell>
          <cell r="D19" t="str">
            <v>2016-08-29 LO</v>
          </cell>
          <cell r="E19" t="str">
            <v>03169</v>
          </cell>
          <cell r="F19" t="str">
            <v>M</v>
          </cell>
          <cell r="G19">
            <v>38777</v>
          </cell>
          <cell r="H19" t="str">
            <v>M</v>
          </cell>
          <cell r="I19" t="str">
            <v>KLUB AZS PWSZ Nysa</v>
          </cell>
          <cell r="J19" t="str">
            <v>KLUB AZS PWSZ NYSA</v>
          </cell>
          <cell r="K19" t="str">
            <v>opolskie</v>
          </cell>
        </row>
        <row r="20">
          <cell r="A20" t="str">
            <v>DWORAKOWSKI Rafał</v>
          </cell>
          <cell r="B20">
            <v>10473</v>
          </cell>
          <cell r="C20" t="str">
            <v>2016/2017</v>
          </cell>
          <cell r="D20" t="str">
            <v>2016-08-09 LO</v>
          </cell>
          <cell r="E20" t="str">
            <v>01317</v>
          </cell>
          <cell r="F20" t="str">
            <v>S</v>
          </cell>
          <cell r="G20">
            <v>33885</v>
          </cell>
          <cell r="H20" t="str">
            <v>M</v>
          </cell>
          <cell r="I20" t="str">
            <v>KLUB AZS PWSZ Nysa</v>
          </cell>
          <cell r="J20" t="str">
            <v>KLUB AZS PWSZ NYSA</v>
          </cell>
          <cell r="K20" t="str">
            <v>opolskie</v>
          </cell>
        </row>
        <row r="21">
          <cell r="A21" t="str">
            <v>GAJDA Krystian</v>
          </cell>
          <cell r="B21">
            <v>35029</v>
          </cell>
          <cell r="C21" t="str">
            <v>2016/2017</v>
          </cell>
          <cell r="D21" t="str">
            <v>2016-08-09 LO</v>
          </cell>
          <cell r="E21" t="str">
            <v>01319</v>
          </cell>
          <cell r="F21" t="str">
            <v>S</v>
          </cell>
          <cell r="G21">
            <v>34733</v>
          </cell>
          <cell r="H21" t="str">
            <v>M</v>
          </cell>
          <cell r="I21" t="str">
            <v>KLUB AZS PWSZ Nysa</v>
          </cell>
          <cell r="J21" t="str">
            <v>KLUB AZS PWSZ NYSA</v>
          </cell>
          <cell r="K21" t="str">
            <v>opolskie</v>
          </cell>
        </row>
        <row r="22">
          <cell r="A22" t="str">
            <v>GALAS Michał</v>
          </cell>
          <cell r="B22">
            <v>18981</v>
          </cell>
          <cell r="C22" t="str">
            <v>2016/2017</v>
          </cell>
          <cell r="D22" t="str">
            <v>2016-08-09 LO</v>
          </cell>
          <cell r="E22" t="str">
            <v>01318</v>
          </cell>
          <cell r="F22" t="str">
            <v>S</v>
          </cell>
          <cell r="G22">
            <v>35016</v>
          </cell>
          <cell r="H22" t="str">
            <v>M</v>
          </cell>
          <cell r="I22" t="str">
            <v>KLUB AZS PWSZ Nysa</v>
          </cell>
          <cell r="J22" t="str">
            <v>KLUB AZS PWSZ NYSA</v>
          </cell>
          <cell r="K22" t="str">
            <v>opolskie</v>
          </cell>
        </row>
        <row r="23">
          <cell r="A23" t="str">
            <v>GRESZCZUK Rafał</v>
          </cell>
          <cell r="B23">
            <v>42401</v>
          </cell>
          <cell r="C23" t="str">
            <v>2016/2017</v>
          </cell>
          <cell r="D23" t="str">
            <v>2016-08-29 LO</v>
          </cell>
          <cell r="E23" t="str">
            <v>03171</v>
          </cell>
          <cell r="F23" t="str">
            <v>M</v>
          </cell>
          <cell r="G23">
            <v>38156</v>
          </cell>
          <cell r="H23" t="str">
            <v>M</v>
          </cell>
          <cell r="I23" t="str">
            <v>KLUB AZS PWSZ Nysa</v>
          </cell>
          <cell r="J23" t="str">
            <v>KLUB AZS PWSZ NYSA</v>
          </cell>
          <cell r="K23" t="str">
            <v>opolskie</v>
          </cell>
        </row>
        <row r="24">
          <cell r="A24" t="str">
            <v>KABZA Daniel</v>
          </cell>
          <cell r="B24">
            <v>31066</v>
          </cell>
          <cell r="C24" t="str">
            <v>2016/2017</v>
          </cell>
          <cell r="D24" t="str">
            <v>2016-08-09 LO</v>
          </cell>
          <cell r="E24" t="str">
            <v>01326</v>
          </cell>
          <cell r="F24" t="str">
            <v>S</v>
          </cell>
          <cell r="G24">
            <v>28159</v>
          </cell>
          <cell r="H24" t="str">
            <v>M</v>
          </cell>
          <cell r="I24" t="str">
            <v>KLUB AZS PWSZ Nysa</v>
          </cell>
          <cell r="J24" t="str">
            <v>KLUB AZS PWSZ NYSA</v>
          </cell>
          <cell r="K24" t="str">
            <v>opolskie</v>
          </cell>
        </row>
        <row r="25">
          <cell r="A25" t="str">
            <v>KASPEROWICZ Jerzy</v>
          </cell>
          <cell r="B25">
            <v>10609</v>
          </cell>
          <cell r="C25" t="str">
            <v>2016/2017</v>
          </cell>
          <cell r="D25" t="str">
            <v>2016-08-09 LO</v>
          </cell>
          <cell r="E25" t="str">
            <v>01323</v>
          </cell>
          <cell r="F25" t="str">
            <v>S</v>
          </cell>
          <cell r="G25">
            <v>25233</v>
          </cell>
          <cell r="H25" t="str">
            <v>M</v>
          </cell>
          <cell r="I25" t="str">
            <v>KLUB AZS PWSZ Nysa</v>
          </cell>
          <cell r="J25" t="str">
            <v>KLUB AZS PWSZ NYSA</v>
          </cell>
          <cell r="K25" t="str">
            <v>opolskie</v>
          </cell>
        </row>
        <row r="26">
          <cell r="A26" t="str">
            <v>KOLMAN Marcin</v>
          </cell>
          <cell r="B26">
            <v>29876</v>
          </cell>
          <cell r="C26" t="str">
            <v>2016/2017</v>
          </cell>
          <cell r="D26" t="str">
            <v>2016-08-09 LO</v>
          </cell>
          <cell r="E26" t="str">
            <v>01320</v>
          </cell>
          <cell r="F26" t="str">
            <v>S</v>
          </cell>
          <cell r="G26">
            <v>35630</v>
          </cell>
          <cell r="H26" t="str">
            <v>M</v>
          </cell>
          <cell r="I26" t="str">
            <v>KLUB AZS PWSZ Nysa</v>
          </cell>
          <cell r="J26" t="str">
            <v>KLUB AZS PWSZ NYSA</v>
          </cell>
          <cell r="K26" t="str">
            <v>opolskie</v>
          </cell>
        </row>
        <row r="27">
          <cell r="A27" t="str">
            <v>KOŁODZIEJ Mariusz</v>
          </cell>
          <cell r="B27">
            <v>25313</v>
          </cell>
          <cell r="C27" t="str">
            <v>2016/2017</v>
          </cell>
          <cell r="D27" t="str">
            <v>2016-08-09 LO</v>
          </cell>
          <cell r="E27" t="str">
            <v>01325</v>
          </cell>
          <cell r="F27" t="str">
            <v>S</v>
          </cell>
          <cell r="G27">
            <v>23177</v>
          </cell>
          <cell r="H27" t="str">
            <v>M</v>
          </cell>
          <cell r="I27" t="str">
            <v>KLUB AZS PWSZ Nysa</v>
          </cell>
          <cell r="J27" t="str">
            <v>KLUB AZS PWSZ NYSA</v>
          </cell>
          <cell r="K27" t="str">
            <v>opolskie</v>
          </cell>
        </row>
        <row r="28">
          <cell r="A28" t="str">
            <v>KUROWSKI Jakub</v>
          </cell>
          <cell r="B28">
            <v>42403</v>
          </cell>
          <cell r="C28" t="str">
            <v>2016/2017</v>
          </cell>
          <cell r="D28" t="str">
            <v>2016-08-29 LO</v>
          </cell>
          <cell r="E28" t="str">
            <v>03165</v>
          </cell>
          <cell r="F28" t="str">
            <v>M</v>
          </cell>
          <cell r="G28">
            <v>38969</v>
          </cell>
          <cell r="H28" t="str">
            <v>M</v>
          </cell>
          <cell r="I28" t="str">
            <v>KLUB AZS PWSZ Nysa</v>
          </cell>
          <cell r="J28" t="str">
            <v>KLUB AZS PWSZ NYSA</v>
          </cell>
          <cell r="K28" t="str">
            <v>opolskie</v>
          </cell>
        </row>
        <row r="29">
          <cell r="A29" t="str">
            <v>MATUSIAK Paulina</v>
          </cell>
          <cell r="B29">
            <v>22495</v>
          </cell>
          <cell r="C29" t="str">
            <v>2016/2017</v>
          </cell>
          <cell r="D29" t="str">
            <v>2016-07-15 LO</v>
          </cell>
          <cell r="E29" t="str">
            <v>00436</v>
          </cell>
          <cell r="F29" t="str">
            <v>L</v>
          </cell>
          <cell r="G29">
            <v>34423</v>
          </cell>
          <cell r="H29" t="str">
            <v>K</v>
          </cell>
          <cell r="I29" t="str">
            <v>KLUB AZS PWSZ Nysa</v>
          </cell>
          <cell r="J29" t="str">
            <v>KLUB AZS PWSZ NYSA</v>
          </cell>
          <cell r="K29" t="str">
            <v>opolskie</v>
          </cell>
        </row>
        <row r="30">
          <cell r="A30" t="str">
            <v>MICHORCZYK Natalia</v>
          </cell>
          <cell r="B30">
            <v>25437</v>
          </cell>
          <cell r="C30" t="str">
            <v>2016/2017</v>
          </cell>
          <cell r="D30" t="str">
            <v>2016-07-15 LO</v>
          </cell>
          <cell r="E30" t="str">
            <v>00432</v>
          </cell>
          <cell r="F30" t="str">
            <v>L</v>
          </cell>
          <cell r="G30">
            <v>34401</v>
          </cell>
          <cell r="H30" t="str">
            <v>K</v>
          </cell>
          <cell r="I30" t="str">
            <v>KLUB AZS PWSZ Nysa</v>
          </cell>
          <cell r="J30" t="str">
            <v>KLUB AZS PWSZ NYSA</v>
          </cell>
          <cell r="K30" t="str">
            <v>opolskie</v>
          </cell>
        </row>
        <row r="31">
          <cell r="A31" t="str">
            <v>MIELNIK Wiktor</v>
          </cell>
          <cell r="B31">
            <v>42404</v>
          </cell>
          <cell r="C31" t="str">
            <v>2016/2017</v>
          </cell>
          <cell r="D31" t="str">
            <v>2016-08-29 LO</v>
          </cell>
          <cell r="E31" t="str">
            <v>03172</v>
          </cell>
          <cell r="F31" t="str">
            <v>M</v>
          </cell>
          <cell r="G31">
            <v>38706</v>
          </cell>
          <cell r="H31" t="str">
            <v>M</v>
          </cell>
          <cell r="I31" t="str">
            <v>KLUB AZS PWSZ Nysa</v>
          </cell>
          <cell r="J31" t="str">
            <v>KLUB AZS PWSZ NYSA</v>
          </cell>
          <cell r="K31" t="str">
            <v>opolskie</v>
          </cell>
        </row>
        <row r="32">
          <cell r="A32" t="str">
            <v>NALEPA Dariusz</v>
          </cell>
          <cell r="B32">
            <v>27742</v>
          </cell>
          <cell r="C32" t="str">
            <v>2016/2017</v>
          </cell>
          <cell r="D32" t="str">
            <v>2016-08-09 LO</v>
          </cell>
          <cell r="E32" t="str">
            <v>01328</v>
          </cell>
          <cell r="F32" t="str">
            <v>S</v>
          </cell>
          <cell r="G32">
            <v>25266</v>
          </cell>
          <cell r="H32" t="str">
            <v>M</v>
          </cell>
          <cell r="I32" t="str">
            <v>KLUB AZS PWSZ Nysa</v>
          </cell>
          <cell r="J32" t="str">
            <v>KLUB AZS PWSZ NYSA</v>
          </cell>
          <cell r="K32" t="str">
            <v>opolskie</v>
          </cell>
        </row>
        <row r="33">
          <cell r="A33" t="str">
            <v>OSIŃSKA Katarzyna</v>
          </cell>
          <cell r="B33">
            <v>21859</v>
          </cell>
          <cell r="C33" t="str">
            <v>2016/2017</v>
          </cell>
          <cell r="D33" t="str">
            <v>2016-07-15 LO</v>
          </cell>
          <cell r="E33" t="str">
            <v>00437</v>
          </cell>
          <cell r="F33" t="str">
            <v>L</v>
          </cell>
          <cell r="G33">
            <v>34405</v>
          </cell>
          <cell r="H33" t="str">
            <v>K</v>
          </cell>
          <cell r="I33" t="str">
            <v>KLUB AZS PWSZ Nysa</v>
          </cell>
          <cell r="J33" t="str">
            <v>KLUB AZS PWSZ NYSA</v>
          </cell>
          <cell r="K33" t="str">
            <v>opolskie</v>
          </cell>
        </row>
        <row r="34">
          <cell r="A34" t="str">
            <v>PASZEK Patrycja</v>
          </cell>
          <cell r="B34">
            <v>25852</v>
          </cell>
          <cell r="C34" t="str">
            <v>2016/2017</v>
          </cell>
          <cell r="D34" t="str">
            <v>2016-07-15 LO</v>
          </cell>
          <cell r="E34" t="str">
            <v>00431</v>
          </cell>
          <cell r="F34" t="str">
            <v>L</v>
          </cell>
          <cell r="G34">
            <v>35045</v>
          </cell>
          <cell r="H34" t="str">
            <v>K</v>
          </cell>
          <cell r="I34" t="str">
            <v>KLUB AZS PWSZ Nysa</v>
          </cell>
          <cell r="J34" t="str">
            <v>KLUB AZS PWSZ NYSA</v>
          </cell>
          <cell r="K34" t="str">
            <v>opolskie</v>
          </cell>
        </row>
        <row r="35">
          <cell r="A35" t="str">
            <v>RAMZA Karol</v>
          </cell>
          <cell r="B35">
            <v>42749</v>
          </cell>
          <cell r="C35" t="str">
            <v>2016/2017</v>
          </cell>
          <cell r="D35" t="str">
            <v>2016-08-29 LO</v>
          </cell>
          <cell r="E35" t="str">
            <v>03168</v>
          </cell>
          <cell r="F35" t="str">
            <v>M</v>
          </cell>
          <cell r="G35">
            <v>38649</v>
          </cell>
          <cell r="H35" t="str">
            <v>M</v>
          </cell>
          <cell r="I35" t="str">
            <v>KLUB AZS PWSZ Nysa</v>
          </cell>
          <cell r="J35" t="str">
            <v>KLUB AZS PWSZ NYSA</v>
          </cell>
          <cell r="K35" t="str">
            <v>opolskie</v>
          </cell>
        </row>
        <row r="36">
          <cell r="A36" t="str">
            <v>ROGOZIŃSKI Szymon</v>
          </cell>
          <cell r="B36">
            <v>41087</v>
          </cell>
          <cell r="C36" t="str">
            <v>2016/2017</v>
          </cell>
          <cell r="D36" t="str">
            <v>2016-08-29 LO</v>
          </cell>
          <cell r="E36" t="str">
            <v>03163</v>
          </cell>
          <cell r="F36" t="str">
            <v>M</v>
          </cell>
          <cell r="G36">
            <v>38584</v>
          </cell>
          <cell r="H36" t="str">
            <v>M</v>
          </cell>
          <cell r="I36" t="str">
            <v>KLUB AZS PWSZ Nysa</v>
          </cell>
          <cell r="J36" t="str">
            <v>KLUB AZS PWSZ NYSA</v>
          </cell>
          <cell r="K36" t="str">
            <v>opolskie</v>
          </cell>
        </row>
        <row r="37">
          <cell r="A37" t="str">
            <v>RYDZ Paulina</v>
          </cell>
          <cell r="B37">
            <v>22015</v>
          </cell>
          <cell r="C37" t="str">
            <v>2016/2017</v>
          </cell>
          <cell r="D37" t="str">
            <v>2016-07-15 LO</v>
          </cell>
          <cell r="E37" t="str">
            <v>00434</v>
          </cell>
          <cell r="F37" t="str">
            <v>L</v>
          </cell>
          <cell r="G37">
            <v>34957</v>
          </cell>
          <cell r="H37" t="str">
            <v>K</v>
          </cell>
          <cell r="I37" t="str">
            <v>KLUB AZS PWSZ Nysa</v>
          </cell>
          <cell r="J37" t="str">
            <v>KLUB AZS PWSZ NYSA</v>
          </cell>
          <cell r="K37" t="str">
            <v>opolskie</v>
          </cell>
        </row>
        <row r="38">
          <cell r="A38" t="str">
            <v>SIWEK Adam</v>
          </cell>
          <cell r="B38">
            <v>27261</v>
          </cell>
          <cell r="C38" t="str">
            <v>2016/2017</v>
          </cell>
          <cell r="D38" t="str">
            <v>2016-08-09 LO</v>
          </cell>
          <cell r="E38" t="str">
            <v>01324</v>
          </cell>
          <cell r="F38" t="str">
            <v>S</v>
          </cell>
          <cell r="G38">
            <v>24438</v>
          </cell>
          <cell r="H38" t="str">
            <v>M</v>
          </cell>
          <cell r="I38" t="str">
            <v>KLUB AZS PWSZ Nysa</v>
          </cell>
          <cell r="J38" t="str">
            <v>KLUB AZS PWSZ NYSA</v>
          </cell>
          <cell r="K38" t="str">
            <v>opolskie</v>
          </cell>
        </row>
        <row r="39">
          <cell r="A39" t="str">
            <v>SKIBA Marek</v>
          </cell>
          <cell r="B39">
            <v>10606</v>
          </cell>
          <cell r="C39" t="str">
            <v>2016/2017</v>
          </cell>
          <cell r="D39" t="str">
            <v>2016-08-09 LO</v>
          </cell>
          <cell r="E39" t="str">
            <v>01322</v>
          </cell>
          <cell r="F39" t="str">
            <v>S</v>
          </cell>
          <cell r="G39">
            <v>22129</v>
          </cell>
          <cell r="H39" t="str">
            <v>M</v>
          </cell>
          <cell r="I39" t="str">
            <v>KLUB AZS PWSZ Nysa</v>
          </cell>
          <cell r="J39" t="str">
            <v>KLUB AZS PWSZ NYSA</v>
          </cell>
          <cell r="K39" t="str">
            <v>opolskie</v>
          </cell>
        </row>
        <row r="40">
          <cell r="A40" t="str">
            <v>SKIBA Tomasz</v>
          </cell>
          <cell r="B40">
            <v>27278</v>
          </cell>
          <cell r="C40" t="str">
            <v>2016/2017</v>
          </cell>
          <cell r="D40" t="str">
            <v>2016-08-09 LO</v>
          </cell>
          <cell r="E40" t="str">
            <v>01329</v>
          </cell>
          <cell r="F40" t="str">
            <v>S</v>
          </cell>
          <cell r="G40">
            <v>34542</v>
          </cell>
          <cell r="H40" t="str">
            <v>M</v>
          </cell>
          <cell r="I40" t="str">
            <v>KLUB AZS PWSZ Nysa</v>
          </cell>
          <cell r="J40" t="str">
            <v>KLUB AZS PWSZ NYSA</v>
          </cell>
          <cell r="K40" t="str">
            <v>opolskie</v>
          </cell>
        </row>
        <row r="41">
          <cell r="A41" t="str">
            <v>SZLEMPO Zbigniew</v>
          </cell>
          <cell r="B41">
            <v>31065</v>
          </cell>
          <cell r="C41" t="str">
            <v>2016/2017</v>
          </cell>
          <cell r="D41" t="str">
            <v>2016-08-09 LO</v>
          </cell>
          <cell r="E41" t="str">
            <v>01327</v>
          </cell>
          <cell r="F41" t="str">
            <v>S</v>
          </cell>
          <cell r="G41">
            <v>22120</v>
          </cell>
          <cell r="H41" t="str">
            <v>M</v>
          </cell>
          <cell r="I41" t="str">
            <v>KLUB AZS PWSZ Nysa</v>
          </cell>
          <cell r="J41" t="str">
            <v>KLUB AZS PWSZ NYSA</v>
          </cell>
          <cell r="K41" t="str">
            <v>opolskie</v>
          </cell>
        </row>
        <row r="42">
          <cell r="A42" t="str">
            <v>SZYSZKA Kamil</v>
          </cell>
          <cell r="B42">
            <v>22224</v>
          </cell>
          <cell r="C42" t="str">
            <v>2016/2017</v>
          </cell>
          <cell r="D42" t="str">
            <v>2016-08-29 LO</v>
          </cell>
          <cell r="E42" t="str">
            <v>03173</v>
          </cell>
          <cell r="F42" t="str">
            <v>S</v>
          </cell>
          <cell r="G42">
            <v>34443</v>
          </cell>
          <cell r="H42" t="str">
            <v>M</v>
          </cell>
          <cell r="I42" t="str">
            <v>KLUB AZS PWSZ Nysa</v>
          </cell>
          <cell r="J42" t="str">
            <v>KLUB AZS PWSZ NYSA</v>
          </cell>
          <cell r="K42" t="str">
            <v>opolskie</v>
          </cell>
        </row>
        <row r="43">
          <cell r="A43" t="str">
            <v>WŁUCZYŃSKA Ksenia</v>
          </cell>
          <cell r="B43">
            <v>16469</v>
          </cell>
          <cell r="C43" t="str">
            <v>2016/2017</v>
          </cell>
          <cell r="D43" t="str">
            <v>2016-07-15 LO</v>
          </cell>
          <cell r="E43" t="str">
            <v>00433</v>
          </cell>
          <cell r="F43" t="str">
            <v>L</v>
          </cell>
          <cell r="G43">
            <v>34451</v>
          </cell>
          <cell r="H43" t="str">
            <v>K</v>
          </cell>
          <cell r="I43" t="str">
            <v>KLUB AZS PWSZ Nysa</v>
          </cell>
          <cell r="J43" t="str">
            <v>KLUB AZS PWSZ NYSA</v>
          </cell>
          <cell r="K43" t="str">
            <v>opolskie</v>
          </cell>
        </row>
        <row r="44">
          <cell r="A44" t="str">
            <v>WÓJCIK Piotr</v>
          </cell>
          <cell r="B44">
            <v>43749</v>
          </cell>
          <cell r="C44" t="str">
            <v>2016/2017</v>
          </cell>
          <cell r="D44" t="str">
            <v>2016-08-29 LO</v>
          </cell>
          <cell r="E44" t="str">
            <v>03170</v>
          </cell>
          <cell r="F44" t="str">
            <v>M</v>
          </cell>
          <cell r="G44">
            <v>38631</v>
          </cell>
          <cell r="H44" t="str">
            <v>M</v>
          </cell>
          <cell r="I44" t="str">
            <v>KLUB AZS PWSZ Nysa</v>
          </cell>
          <cell r="J44" t="str">
            <v>KLUB AZS PWSZ NYSA</v>
          </cell>
          <cell r="K44" t="str">
            <v>opolskie</v>
          </cell>
        </row>
        <row r="45">
          <cell r="A45" t="str">
            <v>WYDMUCH Daria</v>
          </cell>
          <cell r="B45">
            <v>18998</v>
          </cell>
          <cell r="C45" t="str">
            <v>2016/2017</v>
          </cell>
          <cell r="D45" t="str">
            <v>2016-07-15 LO</v>
          </cell>
          <cell r="E45" t="str">
            <v>00435</v>
          </cell>
          <cell r="F45" t="str">
            <v>L</v>
          </cell>
          <cell r="G45">
            <v>34417</v>
          </cell>
          <cell r="H45" t="str">
            <v>K</v>
          </cell>
          <cell r="I45" t="str">
            <v>KLUB AZS PWSZ Nysa</v>
          </cell>
          <cell r="J45" t="str">
            <v>KLUB AZS PWSZ NYSA</v>
          </cell>
          <cell r="K45" t="str">
            <v>opolskie</v>
          </cell>
        </row>
        <row r="46">
          <cell r="A46" t="str">
            <v>KADLEC Witesław (CZE)</v>
          </cell>
          <cell r="B46">
            <v>39907</v>
          </cell>
          <cell r="C46" t="str">
            <v>2016/2017</v>
          </cell>
          <cell r="D46" t="str">
            <v>2016-08-20 LO</v>
          </cell>
          <cell r="E46" t="str">
            <v>02109</v>
          </cell>
          <cell r="F46" t="str">
            <v>S</v>
          </cell>
          <cell r="G46">
            <v>23445</v>
          </cell>
          <cell r="H46" t="str">
            <v>M</v>
          </cell>
          <cell r="I46" t="str">
            <v>KS ORZEŁ Branice</v>
          </cell>
          <cell r="J46" t="str">
            <v>KS ORZEŁ BRANICE</v>
          </cell>
          <cell r="K46" t="str">
            <v>opolskie</v>
          </cell>
        </row>
        <row r="47">
          <cell r="A47" t="str">
            <v>KRAMARCZYK Artur</v>
          </cell>
          <cell r="B47">
            <v>39908</v>
          </cell>
          <cell r="C47" t="str">
            <v>2016/2017</v>
          </cell>
          <cell r="D47" t="str">
            <v>2016-09-05 LO</v>
          </cell>
          <cell r="E47" t="str">
            <v>08831</v>
          </cell>
          <cell r="F47" t="str">
            <v>S</v>
          </cell>
          <cell r="G47">
            <v>27222</v>
          </cell>
          <cell r="H47" t="str">
            <v>M</v>
          </cell>
          <cell r="I47" t="str">
            <v>KS ORZEŁ Branice</v>
          </cell>
          <cell r="J47" t="str">
            <v>KS ORZEŁ BRANICE</v>
          </cell>
          <cell r="K47" t="str">
            <v>opolskie</v>
          </cell>
        </row>
        <row r="48">
          <cell r="A48" t="str">
            <v>SZELIGA Aleksander</v>
          </cell>
          <cell r="B48">
            <v>25338</v>
          </cell>
          <cell r="C48" t="str">
            <v>2016/2017</v>
          </cell>
          <cell r="D48" t="str">
            <v>2016-08-20 LO</v>
          </cell>
          <cell r="E48" t="str">
            <v>02106</v>
          </cell>
          <cell r="F48" t="str">
            <v>S</v>
          </cell>
          <cell r="G48">
            <v>20969</v>
          </cell>
          <cell r="H48" t="str">
            <v>M</v>
          </cell>
          <cell r="I48" t="str">
            <v>KS ORZEŁ Branice</v>
          </cell>
          <cell r="J48" t="str">
            <v>KS ORZEŁ BRANICE</v>
          </cell>
          <cell r="K48" t="str">
            <v>opolskie</v>
          </cell>
        </row>
        <row r="49">
          <cell r="A49" t="str">
            <v>SZIMEK Ryszard (CZE)</v>
          </cell>
          <cell r="B49">
            <v>45260</v>
          </cell>
          <cell r="C49" t="str">
            <v>2016/2017</v>
          </cell>
          <cell r="D49" t="str">
            <v>2016-08-20 N</v>
          </cell>
          <cell r="E49" t="str">
            <v>02107</v>
          </cell>
          <cell r="F49" t="str">
            <v>S</v>
          </cell>
          <cell r="G49">
            <v>26855</v>
          </cell>
          <cell r="H49" t="str">
            <v>M</v>
          </cell>
          <cell r="I49" t="str">
            <v>KS ORZEŁ Branice</v>
          </cell>
          <cell r="J49" t="str">
            <v>KS ORZEŁ BRANICE</v>
          </cell>
          <cell r="K49" t="str">
            <v>opolskie</v>
          </cell>
        </row>
        <row r="50">
          <cell r="A50" t="str">
            <v>WALO Katarzyna</v>
          </cell>
          <cell r="B50">
            <v>25339</v>
          </cell>
          <cell r="C50" t="str">
            <v>2016/2017</v>
          </cell>
          <cell r="D50" t="str">
            <v>2016-08-20 LO</v>
          </cell>
          <cell r="E50" t="str">
            <v>02111</v>
          </cell>
          <cell r="F50" t="str">
            <v>S</v>
          </cell>
          <cell r="G50">
            <v>29454</v>
          </cell>
          <cell r="H50" t="str">
            <v>K</v>
          </cell>
          <cell r="I50" t="str">
            <v>KS ORZEŁ Branice</v>
          </cell>
          <cell r="J50" t="str">
            <v>KS ORZEŁ BRANICE</v>
          </cell>
          <cell r="K50" t="str">
            <v>opolskie</v>
          </cell>
        </row>
        <row r="51">
          <cell r="A51" t="str">
            <v>WICHNIAK Zdenek (CZE)</v>
          </cell>
          <cell r="B51">
            <v>29025</v>
          </cell>
          <cell r="C51" t="str">
            <v>2016/2017</v>
          </cell>
          <cell r="D51" t="str">
            <v>2016-08-20 LO</v>
          </cell>
          <cell r="E51" t="str">
            <v>02110</v>
          </cell>
          <cell r="F51" t="str">
            <v>S</v>
          </cell>
          <cell r="G51">
            <v>17122</v>
          </cell>
          <cell r="H51" t="str">
            <v>M</v>
          </cell>
          <cell r="I51" t="str">
            <v>KS ORZEŁ Branice</v>
          </cell>
          <cell r="J51" t="str">
            <v>KS ORZEŁ BRANICE</v>
          </cell>
          <cell r="K51" t="str">
            <v>opolskie</v>
          </cell>
        </row>
        <row r="52">
          <cell r="A52" t="str">
            <v>WYBIRAL Jarosław (CZE)</v>
          </cell>
          <cell r="B52">
            <v>45261</v>
          </cell>
          <cell r="C52" t="str">
            <v>2016/2017</v>
          </cell>
          <cell r="D52" t="str">
            <v>2016-08-20 N</v>
          </cell>
          <cell r="E52" t="str">
            <v>02108</v>
          </cell>
          <cell r="F52" t="str">
            <v>S</v>
          </cell>
          <cell r="G52">
            <v>18547</v>
          </cell>
          <cell r="H52" t="str">
            <v>M</v>
          </cell>
          <cell r="I52" t="str">
            <v>KS ORZEŁ Branice</v>
          </cell>
          <cell r="J52" t="str">
            <v>KS ORZEŁ BRANICE</v>
          </cell>
          <cell r="K52" t="str">
            <v>opolskie</v>
          </cell>
        </row>
        <row r="53">
          <cell r="A53" t="str">
            <v>CIEŻ Michał</v>
          </cell>
          <cell r="B53">
            <v>31306</v>
          </cell>
          <cell r="C53" t="str">
            <v>2016/2017</v>
          </cell>
          <cell r="D53" t="str">
            <v>2016-08-29 LO</v>
          </cell>
          <cell r="E53" t="str">
            <v>02886</v>
          </cell>
          <cell r="F53" t="str">
            <v>M</v>
          </cell>
          <cell r="G53">
            <v>36473</v>
          </cell>
          <cell r="H53" t="str">
            <v>M</v>
          </cell>
          <cell r="I53" t="str">
            <v>KTS KŁODNICA Kędzierzyn Koźle</v>
          </cell>
          <cell r="J53" t="str">
            <v>KTS KŁODNICA KĘDZIERZYN KOŹLE</v>
          </cell>
          <cell r="K53" t="str">
            <v>opolskie</v>
          </cell>
        </row>
        <row r="54">
          <cell r="A54" t="str">
            <v>CZUŻ Grzegorz</v>
          </cell>
          <cell r="B54">
            <v>19021</v>
          </cell>
          <cell r="C54" t="str">
            <v>2016/2017</v>
          </cell>
          <cell r="D54" t="str">
            <v>2016-08-29 LO</v>
          </cell>
          <cell r="E54" t="str">
            <v>02890</v>
          </cell>
          <cell r="F54" t="str">
            <v>S</v>
          </cell>
          <cell r="G54">
            <v>27037</v>
          </cell>
          <cell r="H54" t="str">
            <v>M</v>
          </cell>
          <cell r="I54" t="str">
            <v>KTS KŁODNICA Kędzierzyn Koźle</v>
          </cell>
          <cell r="J54" t="str">
            <v>KTS KŁODNICA KĘDZIERZYN KOŹLE</v>
          </cell>
          <cell r="K54" t="str">
            <v>opolskie</v>
          </cell>
        </row>
        <row r="55">
          <cell r="A55" t="str">
            <v>DENEKA Jan</v>
          </cell>
          <cell r="B55">
            <v>44780</v>
          </cell>
          <cell r="C55" t="str">
            <v>2016/2017</v>
          </cell>
          <cell r="D55" t="str">
            <v>2016-08-29 LO</v>
          </cell>
          <cell r="E55" t="str">
            <v>02887</v>
          </cell>
          <cell r="F55" t="str">
            <v>M</v>
          </cell>
          <cell r="G55">
            <v>38996</v>
          </cell>
          <cell r="H55" t="str">
            <v>M</v>
          </cell>
          <cell r="I55" t="str">
            <v>KTS KŁODNICA Kędzierzyn Koźle</v>
          </cell>
          <cell r="J55" t="str">
            <v>KTS KŁODNICA KĘDZIERZYN KOŹLE</v>
          </cell>
          <cell r="K55" t="str">
            <v>opolskie</v>
          </cell>
        </row>
        <row r="56">
          <cell r="A56" t="str">
            <v>MAREK Magdalena</v>
          </cell>
          <cell r="B56">
            <v>35422</v>
          </cell>
          <cell r="C56" t="str">
            <v>2016/2017</v>
          </cell>
          <cell r="D56" t="str">
            <v>2016-08-29 LO</v>
          </cell>
          <cell r="E56" t="str">
            <v>02885</v>
          </cell>
          <cell r="F56" t="str">
            <v>M</v>
          </cell>
          <cell r="G56">
            <v>37024</v>
          </cell>
          <cell r="H56" t="str">
            <v>K</v>
          </cell>
          <cell r="I56" t="str">
            <v>KTS KŁODNICA Kędzierzyn Koźle</v>
          </cell>
          <cell r="J56" t="str">
            <v>KTS KŁODNICA KĘDZIERZYN KOŹLE</v>
          </cell>
          <cell r="K56" t="str">
            <v>opolskie</v>
          </cell>
        </row>
        <row r="57">
          <cell r="A57" t="str">
            <v>SYNYSZYN Wojciech</v>
          </cell>
          <cell r="B57">
            <v>43571</v>
          </cell>
          <cell r="C57" t="str">
            <v>2016/2017</v>
          </cell>
          <cell r="D57" t="str">
            <v>2016-08-29 LO</v>
          </cell>
          <cell r="E57" t="str">
            <v>02884</v>
          </cell>
          <cell r="F57" t="str">
            <v>M</v>
          </cell>
          <cell r="G57">
            <v>36624</v>
          </cell>
          <cell r="H57" t="str">
            <v>M</v>
          </cell>
          <cell r="I57" t="str">
            <v>KTS KŁODNICA Kędzierzyn Koźle</v>
          </cell>
          <cell r="J57" t="str">
            <v>KTS KŁODNICA KĘDZIERZYN KOŹLE</v>
          </cell>
          <cell r="K57" t="str">
            <v>opolskie</v>
          </cell>
        </row>
        <row r="58">
          <cell r="A58" t="str">
            <v>SZARF Radosław</v>
          </cell>
          <cell r="B58">
            <v>19019</v>
          </cell>
          <cell r="C58" t="str">
            <v>2016/2017</v>
          </cell>
          <cell r="D58" t="str">
            <v>2016-08-29 LO</v>
          </cell>
          <cell r="E58" t="str">
            <v>02891</v>
          </cell>
          <cell r="F58" t="str">
            <v>S</v>
          </cell>
          <cell r="G58">
            <v>24176</v>
          </cell>
          <cell r="H58" t="str">
            <v>M</v>
          </cell>
          <cell r="I58" t="str">
            <v>KTS KŁODNICA Kędzierzyn Koźle</v>
          </cell>
          <cell r="J58" t="str">
            <v>KTS KŁODNICA KĘDZIERZYN KOŹLE</v>
          </cell>
          <cell r="K58" t="str">
            <v>opolskie</v>
          </cell>
        </row>
        <row r="59">
          <cell r="A59" t="str">
            <v>TARASZKIEWICZ Jarosław</v>
          </cell>
          <cell r="B59">
            <v>19017</v>
          </cell>
          <cell r="C59" t="str">
            <v>2016/2017</v>
          </cell>
          <cell r="D59" t="str">
            <v>2016-08-29 LO</v>
          </cell>
          <cell r="E59" t="str">
            <v>02888</v>
          </cell>
          <cell r="F59" t="str">
            <v>S</v>
          </cell>
          <cell r="G59">
            <v>27073</v>
          </cell>
          <cell r="H59" t="str">
            <v>M</v>
          </cell>
          <cell r="I59" t="str">
            <v>KTS KŁODNICA Kędzierzyn Koźle</v>
          </cell>
          <cell r="J59" t="str">
            <v>KTS KŁODNICA KĘDZIERZYN KOŹLE</v>
          </cell>
          <cell r="K59" t="str">
            <v>opolskie</v>
          </cell>
        </row>
        <row r="60">
          <cell r="A60" t="str">
            <v>WILK Piotr</v>
          </cell>
          <cell r="B60">
            <v>14396</v>
          </cell>
          <cell r="C60" t="str">
            <v>2016/2017</v>
          </cell>
          <cell r="D60" t="str">
            <v>2016-08-29 LO</v>
          </cell>
          <cell r="E60" t="str">
            <v>02889</v>
          </cell>
          <cell r="F60" t="str">
            <v>S</v>
          </cell>
          <cell r="G60">
            <v>19141</v>
          </cell>
          <cell r="H60" t="str">
            <v>M</v>
          </cell>
          <cell r="I60" t="str">
            <v>KTS KŁODNICA Kędzierzyn Koźle</v>
          </cell>
          <cell r="J60" t="str">
            <v>KTS KŁODNICA KĘDZIERZYN KOŹLE</v>
          </cell>
          <cell r="K60" t="str">
            <v>opolskie</v>
          </cell>
        </row>
        <row r="61">
          <cell r="A61" t="str">
            <v>WYDRA Dawid</v>
          </cell>
          <cell r="B61">
            <v>38498</v>
          </cell>
          <cell r="C61" t="str">
            <v>2016/2017</v>
          </cell>
          <cell r="D61" t="str">
            <v>2016-08-29 LO</v>
          </cell>
          <cell r="E61" t="str">
            <v>02883</v>
          </cell>
          <cell r="F61" t="str">
            <v>M</v>
          </cell>
          <cell r="G61">
            <v>36582</v>
          </cell>
          <cell r="H61" t="str">
            <v>M</v>
          </cell>
          <cell r="I61" t="str">
            <v>KTS KŁODNICA Kędzierzyn Koźle</v>
          </cell>
          <cell r="J61" t="str">
            <v>KTS KŁODNICA KĘDZIERZYN KOŹLE</v>
          </cell>
          <cell r="K61" t="str">
            <v>opolskie</v>
          </cell>
        </row>
        <row r="62">
          <cell r="A62" t="str">
            <v>WYDRA Michał</v>
          </cell>
          <cell r="B62">
            <v>38497</v>
          </cell>
          <cell r="C62" t="str">
            <v>2016/2017</v>
          </cell>
          <cell r="D62" t="str">
            <v>2016-08-29 LO</v>
          </cell>
          <cell r="E62" t="str">
            <v>02882</v>
          </cell>
          <cell r="F62" t="str">
            <v>M</v>
          </cell>
          <cell r="G62">
            <v>39045</v>
          </cell>
          <cell r="H62" t="str">
            <v>M</v>
          </cell>
          <cell r="I62" t="str">
            <v>KTS KŁODNICA Kędzierzyn Koźle</v>
          </cell>
          <cell r="J62" t="str">
            <v>KTS KŁODNICA KĘDZIERZYN KOŹLE</v>
          </cell>
          <cell r="K62" t="str">
            <v>opolskie</v>
          </cell>
        </row>
        <row r="63">
          <cell r="A63" t="str">
            <v>ADAMSKI Andrzej</v>
          </cell>
          <cell r="B63">
            <v>4</v>
          </cell>
          <cell r="C63" t="str">
            <v>2016/2017</v>
          </cell>
          <cell r="D63" t="str">
            <v>2016-09-08 LO</v>
          </cell>
          <cell r="E63" t="str">
            <v>06538</v>
          </cell>
          <cell r="F63" t="str">
            <v>S</v>
          </cell>
          <cell r="G63">
            <v>27220</v>
          </cell>
          <cell r="H63" t="str">
            <v>M</v>
          </cell>
          <cell r="I63" t="str">
            <v>KTS LEW Głubczyce</v>
          </cell>
          <cell r="J63" t="str">
            <v>KTS LEW GŁUBCZYCE</v>
          </cell>
          <cell r="K63" t="str">
            <v>opolskie</v>
          </cell>
        </row>
        <row r="64">
          <cell r="A64" t="str">
            <v>ADAMSKI Mateusz</v>
          </cell>
          <cell r="B64">
            <v>25297</v>
          </cell>
          <cell r="C64" t="str">
            <v>2016/2017</v>
          </cell>
          <cell r="D64" t="str">
            <v>2016-09-08 LO</v>
          </cell>
          <cell r="E64" t="str">
            <v>06539</v>
          </cell>
          <cell r="F64" t="str">
            <v>S</v>
          </cell>
          <cell r="G64">
            <v>35646</v>
          </cell>
          <cell r="H64" t="str">
            <v>M</v>
          </cell>
          <cell r="I64" t="str">
            <v>KTS LEW Głubczyce</v>
          </cell>
          <cell r="J64" t="str">
            <v>KTS LEW GŁUBCZYCE</v>
          </cell>
          <cell r="K64" t="str">
            <v>opolskie</v>
          </cell>
        </row>
        <row r="65">
          <cell r="A65" t="str">
            <v>BARAN Tomasz</v>
          </cell>
          <cell r="B65">
            <v>41490</v>
          </cell>
          <cell r="C65" t="str">
            <v>2016/2017</v>
          </cell>
          <cell r="D65" t="str">
            <v>2016-09-08 LO</v>
          </cell>
          <cell r="E65" t="str">
            <v>06543</v>
          </cell>
          <cell r="F65" t="str">
            <v>M</v>
          </cell>
          <cell r="G65">
            <v>36974</v>
          </cell>
          <cell r="H65" t="str">
            <v>M</v>
          </cell>
          <cell r="I65" t="str">
            <v>KTS LEW Głubczyce</v>
          </cell>
          <cell r="J65" t="str">
            <v>KTS LEW GŁUBCZYCE</v>
          </cell>
          <cell r="K65" t="str">
            <v>opolskie</v>
          </cell>
        </row>
        <row r="66">
          <cell r="A66" t="str">
            <v>BUBIAK Zbigniew</v>
          </cell>
          <cell r="B66">
            <v>31957</v>
          </cell>
          <cell r="C66" t="str">
            <v>2016/2017</v>
          </cell>
          <cell r="D66" t="str">
            <v>2016-09-08 LO</v>
          </cell>
          <cell r="E66" t="str">
            <v>06540</v>
          </cell>
          <cell r="F66" t="str">
            <v>S</v>
          </cell>
          <cell r="G66">
            <v>24762</v>
          </cell>
          <cell r="H66" t="str">
            <v>M</v>
          </cell>
          <cell r="I66" t="str">
            <v>KTS LEW Głubczyce</v>
          </cell>
          <cell r="J66" t="str">
            <v>KTS LEW GŁUBCZYCE</v>
          </cell>
          <cell r="K66" t="str">
            <v>opolskie</v>
          </cell>
        </row>
        <row r="67">
          <cell r="A67" t="str">
            <v>GÓRALSKI Adam</v>
          </cell>
          <cell r="B67">
            <v>29193</v>
          </cell>
          <cell r="C67" t="str">
            <v>2016/2017</v>
          </cell>
          <cell r="D67" t="str">
            <v>2016-09-08 LO</v>
          </cell>
          <cell r="E67" t="str">
            <v>06541</v>
          </cell>
          <cell r="F67" t="str">
            <v>S</v>
          </cell>
          <cell r="G67">
            <v>25595</v>
          </cell>
          <cell r="H67" t="str">
            <v>M</v>
          </cell>
          <cell r="I67" t="str">
            <v>KTS LEW Głubczyce</v>
          </cell>
          <cell r="J67" t="str">
            <v>KTS LEW GŁUBCZYCE</v>
          </cell>
          <cell r="K67" t="str">
            <v>opolskie</v>
          </cell>
        </row>
        <row r="68">
          <cell r="A68" t="str">
            <v xml:space="preserve">JANICZEK Karol </v>
          </cell>
          <cell r="B68">
            <v>45910</v>
          </cell>
          <cell r="C68" t="str">
            <v>2016/2017</v>
          </cell>
          <cell r="D68" t="str">
            <v>2016-09-08 N</v>
          </cell>
          <cell r="E68" t="str">
            <v>06546</v>
          </cell>
          <cell r="F68" t="str">
            <v>M</v>
          </cell>
          <cell r="G68">
            <v>38070</v>
          </cell>
          <cell r="H68" t="str">
            <v>M</v>
          </cell>
          <cell r="I68" t="str">
            <v>KTS LEW Głubczyce</v>
          </cell>
          <cell r="J68" t="str">
            <v>KTS LEW GŁUBCZYCE</v>
          </cell>
          <cell r="K68" t="str">
            <v>opolskie</v>
          </cell>
        </row>
        <row r="69">
          <cell r="A69" t="str">
            <v>JAWOR Krzysztof</v>
          </cell>
          <cell r="B69">
            <v>40476</v>
          </cell>
          <cell r="C69" t="str">
            <v>2016/2017</v>
          </cell>
          <cell r="D69" t="str">
            <v>2016-09-08 LO</v>
          </cell>
          <cell r="E69" t="str">
            <v>06542</v>
          </cell>
          <cell r="F69" t="str">
            <v>S</v>
          </cell>
          <cell r="G69">
            <v>32092</v>
          </cell>
          <cell r="H69" t="str">
            <v>M</v>
          </cell>
          <cell r="I69" t="str">
            <v>KTS LEW Głubczyce</v>
          </cell>
          <cell r="J69" t="str">
            <v>KTS LEW GŁUBCZYCE</v>
          </cell>
          <cell r="K69" t="str">
            <v>opolskie</v>
          </cell>
        </row>
        <row r="70">
          <cell r="A70" t="str">
            <v>KAŹMIERCZAK Kacper</v>
          </cell>
          <cell r="B70">
            <v>41491</v>
          </cell>
          <cell r="C70" t="str">
            <v>2016/2017</v>
          </cell>
          <cell r="D70" t="str">
            <v>2016-09-08 LO</v>
          </cell>
          <cell r="E70" t="str">
            <v>06544</v>
          </cell>
          <cell r="F70" t="str">
            <v>M</v>
          </cell>
          <cell r="G70">
            <v>37420</v>
          </cell>
          <cell r="H70" t="str">
            <v>M</v>
          </cell>
          <cell r="I70" t="str">
            <v>KTS LEW Głubczyce</v>
          </cell>
          <cell r="J70" t="str">
            <v>KTS LEW GŁUBCZYCE</v>
          </cell>
          <cell r="K70" t="str">
            <v>opolskie</v>
          </cell>
        </row>
        <row r="71">
          <cell r="A71" t="str">
            <v xml:space="preserve">MACIAŁA Kacper </v>
          </cell>
          <cell r="B71">
            <v>45911</v>
          </cell>
          <cell r="C71" t="str">
            <v>2016/2017</v>
          </cell>
          <cell r="D71" t="str">
            <v>2016-09-08 N</v>
          </cell>
          <cell r="E71" t="str">
            <v>06547</v>
          </cell>
          <cell r="F71" t="str">
            <v>M</v>
          </cell>
          <cell r="G71">
            <v>37392</v>
          </cell>
          <cell r="H71" t="str">
            <v>M</v>
          </cell>
          <cell r="I71" t="str">
            <v>KTS LEW Głubczyce</v>
          </cell>
          <cell r="J71" t="str">
            <v>KTS LEW GŁUBCZYCE</v>
          </cell>
          <cell r="K71" t="str">
            <v>opolskie</v>
          </cell>
        </row>
        <row r="72">
          <cell r="A72" t="str">
            <v xml:space="preserve">MIELNIK Jakub </v>
          </cell>
          <cell r="B72">
            <v>45909</v>
          </cell>
          <cell r="C72" t="str">
            <v>2016/2017</v>
          </cell>
          <cell r="D72" t="str">
            <v>2016-09-08 N</v>
          </cell>
          <cell r="E72" t="str">
            <v>06545</v>
          </cell>
          <cell r="F72" t="str">
            <v>M</v>
          </cell>
          <cell r="G72">
            <v>37599</v>
          </cell>
          <cell r="H72" t="str">
            <v>M</v>
          </cell>
          <cell r="I72" t="str">
            <v>KTS LEW Głubczyce</v>
          </cell>
          <cell r="J72" t="str">
            <v>KTS LEW GŁUBCZYCE</v>
          </cell>
          <cell r="K72" t="str">
            <v>opolskie</v>
          </cell>
        </row>
        <row r="73">
          <cell r="A73" t="str">
            <v>BARAŃSKI Jacek</v>
          </cell>
          <cell r="B73">
            <v>22648</v>
          </cell>
          <cell r="C73" t="str">
            <v>2016/2017</v>
          </cell>
          <cell r="D73" t="str">
            <v>2016-08-30 LO</v>
          </cell>
          <cell r="E73" t="str">
            <v>03414</v>
          </cell>
          <cell r="F73" t="str">
            <v>S</v>
          </cell>
          <cell r="G73">
            <v>34429</v>
          </cell>
          <cell r="H73" t="str">
            <v>M</v>
          </cell>
          <cell r="I73" t="str">
            <v>KTS MOKSiR Zawadzkie</v>
          </cell>
          <cell r="J73" t="str">
            <v>KTS MOKSIR ZAWADZKIE</v>
          </cell>
          <cell r="K73" t="str">
            <v>opolskie</v>
          </cell>
        </row>
        <row r="74">
          <cell r="A74" t="str">
            <v>BARTOSZEK Dominik</v>
          </cell>
          <cell r="B74">
            <v>33825</v>
          </cell>
          <cell r="C74" t="str">
            <v>2016/2017</v>
          </cell>
          <cell r="D74" t="str">
            <v>2016-08-30 LO</v>
          </cell>
          <cell r="E74" t="str">
            <v>03415</v>
          </cell>
          <cell r="F74" t="str">
            <v>S</v>
          </cell>
          <cell r="G74">
            <v>35981</v>
          </cell>
          <cell r="H74" t="str">
            <v>M</v>
          </cell>
          <cell r="I74" t="str">
            <v>KTS MOKSiR Zawadzkie</v>
          </cell>
          <cell r="J74" t="str">
            <v>KTS MOKSIR ZAWADZKIE</v>
          </cell>
          <cell r="K74" t="str">
            <v>opolskie</v>
          </cell>
        </row>
        <row r="75">
          <cell r="A75" t="str">
            <v>BARTOSZEK Julia</v>
          </cell>
          <cell r="B75">
            <v>33824</v>
          </cell>
          <cell r="C75" t="str">
            <v>2016/2017</v>
          </cell>
          <cell r="D75" t="str">
            <v>2016-08-30 LO</v>
          </cell>
          <cell r="E75" t="str">
            <v>03421</v>
          </cell>
          <cell r="F75" t="str">
            <v>M</v>
          </cell>
          <cell r="G75">
            <v>37053</v>
          </cell>
          <cell r="H75" t="str">
            <v>K</v>
          </cell>
          <cell r="I75" t="str">
            <v>KTS MOKSiR Zawadzkie</v>
          </cell>
          <cell r="J75" t="str">
            <v>KTS MOKSIR ZAWADZKIE</v>
          </cell>
          <cell r="K75" t="str">
            <v>opolskie</v>
          </cell>
        </row>
        <row r="76">
          <cell r="A76" t="str">
            <v>BULA Marcin</v>
          </cell>
          <cell r="B76">
            <v>22889</v>
          </cell>
          <cell r="C76" t="str">
            <v>2016/2017</v>
          </cell>
          <cell r="D76" t="str">
            <v>2016-08-30 LO</v>
          </cell>
          <cell r="E76" t="str">
            <v>03416</v>
          </cell>
          <cell r="F76" t="str">
            <v>S</v>
          </cell>
          <cell r="G76">
            <v>30200</v>
          </cell>
          <cell r="H76" t="str">
            <v>M</v>
          </cell>
          <cell r="I76" t="str">
            <v>KTS MOKSiR Zawadzkie</v>
          </cell>
          <cell r="J76" t="str">
            <v>KTS MOKSIR ZAWADZKIE</v>
          </cell>
          <cell r="K76" t="str">
            <v>opolskie</v>
          </cell>
        </row>
        <row r="77">
          <cell r="A77" t="str">
            <v>CEBULA Patryk</v>
          </cell>
          <cell r="B77">
            <v>45409</v>
          </cell>
          <cell r="C77" t="str">
            <v>2016/2017</v>
          </cell>
          <cell r="D77" t="str">
            <v>2016-08-30 N</v>
          </cell>
          <cell r="E77" t="str">
            <v>03428</v>
          </cell>
          <cell r="F77" t="str">
            <v>M</v>
          </cell>
          <cell r="G77">
            <v>36953</v>
          </cell>
          <cell r="H77" t="str">
            <v>M</v>
          </cell>
          <cell r="I77" t="str">
            <v>KTS MOKSiR Zawadzkie</v>
          </cell>
          <cell r="J77" t="str">
            <v>KTS MOKSIR ZAWADZKIE</v>
          </cell>
          <cell r="K77" t="str">
            <v>opolskie</v>
          </cell>
        </row>
        <row r="78">
          <cell r="A78" t="str">
            <v>CYBYLSKI Szymon</v>
          </cell>
          <cell r="B78">
            <v>45411</v>
          </cell>
          <cell r="C78" t="str">
            <v>2016/2017</v>
          </cell>
          <cell r="D78" t="str">
            <v>2016-08-30 N</v>
          </cell>
          <cell r="E78" t="str">
            <v>03434</v>
          </cell>
          <cell r="F78" t="str">
            <v>M</v>
          </cell>
          <cell r="G78">
            <v>38223</v>
          </cell>
          <cell r="H78" t="str">
            <v>M</v>
          </cell>
          <cell r="I78" t="str">
            <v>KTS MOKSiR Zawadzkie</v>
          </cell>
          <cell r="J78" t="str">
            <v>KTS MOKSIR ZAWADZKIE</v>
          </cell>
          <cell r="K78" t="str">
            <v>opolskie</v>
          </cell>
        </row>
        <row r="79">
          <cell r="A79" t="str">
            <v>DRZOZGA Julia</v>
          </cell>
          <cell r="B79">
            <v>26508</v>
          </cell>
          <cell r="C79" t="str">
            <v>2016/2017</v>
          </cell>
          <cell r="D79" t="str">
            <v>2016-08-30 LO</v>
          </cell>
          <cell r="E79" t="str">
            <v>03419</v>
          </cell>
          <cell r="F79" t="str">
            <v>S</v>
          </cell>
          <cell r="G79">
            <v>35265</v>
          </cell>
          <cell r="H79" t="str">
            <v>K</v>
          </cell>
          <cell r="I79" t="str">
            <v>KTS MOKSiR Zawadzkie</v>
          </cell>
          <cell r="J79" t="str">
            <v>KTS MOKSIR ZAWADZKIE</v>
          </cell>
          <cell r="K79" t="str">
            <v>opolskie</v>
          </cell>
        </row>
        <row r="80">
          <cell r="A80" t="str">
            <v>GOSZTYŁA Anna</v>
          </cell>
          <cell r="B80">
            <v>22649</v>
          </cell>
          <cell r="C80" t="str">
            <v>2016/2017</v>
          </cell>
          <cell r="D80" t="str">
            <v>2016-08-30 LO</v>
          </cell>
          <cell r="E80" t="str">
            <v>03442</v>
          </cell>
          <cell r="F80" t="str">
            <v>S</v>
          </cell>
          <cell r="G80">
            <v>35392</v>
          </cell>
          <cell r="H80" t="str">
            <v>K</v>
          </cell>
          <cell r="I80" t="str">
            <v>KTS MOKSiR Zawadzkie</v>
          </cell>
          <cell r="J80" t="str">
            <v>KTS MOKSIR ZAWADZKIE</v>
          </cell>
          <cell r="K80" t="str">
            <v>opolskie</v>
          </cell>
        </row>
        <row r="81">
          <cell r="A81" t="str">
            <v>IBROM Kamila</v>
          </cell>
          <cell r="B81">
            <v>45417</v>
          </cell>
          <cell r="C81" t="str">
            <v>2016/2017</v>
          </cell>
          <cell r="D81" t="str">
            <v>2016-08-30 N</v>
          </cell>
          <cell r="E81" t="str">
            <v>03441</v>
          </cell>
          <cell r="F81" t="str">
            <v>M</v>
          </cell>
          <cell r="G81">
            <v>38249</v>
          </cell>
          <cell r="H81" t="str">
            <v>K</v>
          </cell>
          <cell r="I81" t="str">
            <v>KTS MOKSiR Zawadzkie</v>
          </cell>
          <cell r="J81" t="str">
            <v>KTS MOKSIR ZAWADZKIE</v>
          </cell>
          <cell r="K81" t="str">
            <v>opolskie</v>
          </cell>
        </row>
        <row r="82">
          <cell r="A82" t="str">
            <v>JUREWICZ Martyna</v>
          </cell>
          <cell r="B82">
            <v>45415</v>
          </cell>
          <cell r="C82" t="str">
            <v>2016/2017</v>
          </cell>
          <cell r="D82" t="str">
            <v>2016-08-30 N</v>
          </cell>
          <cell r="E82" t="str">
            <v>03439</v>
          </cell>
          <cell r="F82" t="str">
            <v>M</v>
          </cell>
          <cell r="G82">
            <v>38360</v>
          </cell>
          <cell r="H82" t="str">
            <v>K</v>
          </cell>
          <cell r="I82" t="str">
            <v>KTS MOKSiR Zawadzkie</v>
          </cell>
          <cell r="J82" t="str">
            <v>KTS MOKSIR ZAWADZKIE</v>
          </cell>
          <cell r="K82" t="str">
            <v>opolskie</v>
          </cell>
        </row>
        <row r="83">
          <cell r="A83" t="str">
            <v>JUREWICZ Rafał</v>
          </cell>
          <cell r="B83">
            <v>43303</v>
          </cell>
          <cell r="C83" t="str">
            <v>2016/2017</v>
          </cell>
          <cell r="D83" t="str">
            <v>2016-08-30 LO</v>
          </cell>
          <cell r="E83" t="str">
            <v>03427</v>
          </cell>
          <cell r="F83" t="str">
            <v>M</v>
          </cell>
          <cell r="G83">
            <v>36923</v>
          </cell>
          <cell r="H83" t="str">
            <v>M</v>
          </cell>
          <cell r="I83" t="str">
            <v>KTS MOKSiR Zawadzkie</v>
          </cell>
          <cell r="J83" t="str">
            <v>KTS MOKSIR ZAWADZKIE</v>
          </cell>
          <cell r="K83" t="str">
            <v>opolskie</v>
          </cell>
        </row>
        <row r="84">
          <cell r="A84" t="str">
            <v>KAPICA Paweł</v>
          </cell>
          <cell r="B84">
            <v>46711</v>
          </cell>
          <cell r="C84" t="str">
            <v>2016/2017</v>
          </cell>
          <cell r="D84" t="str">
            <v>2017-03-02 N INDYW.</v>
          </cell>
          <cell r="E84" t="str">
            <v>09718</v>
          </cell>
          <cell r="F84" t="str">
            <v>M</v>
          </cell>
          <cell r="G84">
            <v>38981</v>
          </cell>
          <cell r="H84" t="str">
            <v>M</v>
          </cell>
          <cell r="I84" t="str">
            <v>KTS MOKSiR Zawadzkie</v>
          </cell>
          <cell r="J84" t="str">
            <v>KTS MOKSIR ZAWADZKIE</v>
          </cell>
          <cell r="K84" t="str">
            <v>opolskie</v>
          </cell>
        </row>
        <row r="85">
          <cell r="A85" t="str">
            <v>KAPICA Piotr</v>
          </cell>
          <cell r="B85">
            <v>46653</v>
          </cell>
          <cell r="C85" t="str">
            <v>2016/2017</v>
          </cell>
          <cell r="D85" t="str">
            <v>2017-01-13 N INDYW.</v>
          </cell>
          <cell r="E85" t="str">
            <v>09636</v>
          </cell>
          <cell r="F85" t="str">
            <v>M</v>
          </cell>
          <cell r="G85">
            <v>37005</v>
          </cell>
          <cell r="H85" t="str">
            <v>M</v>
          </cell>
          <cell r="I85" t="str">
            <v>KTS MOKSiR Zawadzkie</v>
          </cell>
          <cell r="J85" t="str">
            <v>KTS MOKSIR ZAWADZKIE</v>
          </cell>
          <cell r="K85" t="str">
            <v>opolskie</v>
          </cell>
        </row>
        <row r="86">
          <cell r="A86" t="str">
            <v>KOLCZYK Adrianna</v>
          </cell>
          <cell r="B86">
            <v>33823</v>
          </cell>
          <cell r="C86" t="str">
            <v>2016/2017</v>
          </cell>
          <cell r="D86" t="str">
            <v>2016-08-30 LO</v>
          </cell>
          <cell r="E86" t="str">
            <v>03422</v>
          </cell>
          <cell r="F86" t="str">
            <v>M</v>
          </cell>
          <cell r="G86">
            <v>36570</v>
          </cell>
          <cell r="H86" t="str">
            <v>K</v>
          </cell>
          <cell r="I86" t="str">
            <v>KTS MOKSiR Zawadzkie</v>
          </cell>
          <cell r="J86" t="str">
            <v>KTS MOKSIR ZAWADZKIE</v>
          </cell>
          <cell r="K86" t="str">
            <v>opolskie</v>
          </cell>
        </row>
        <row r="87">
          <cell r="A87" t="str">
            <v>KOŁACHA Konrad</v>
          </cell>
          <cell r="B87">
            <v>37653</v>
          </cell>
          <cell r="C87" t="str">
            <v>2016/2017</v>
          </cell>
          <cell r="D87" t="str">
            <v>2016-08-30 LO</v>
          </cell>
          <cell r="E87" t="str">
            <v>03429</v>
          </cell>
          <cell r="F87" t="str">
            <v>M</v>
          </cell>
          <cell r="G87">
            <v>36906</v>
          </cell>
          <cell r="H87" t="str">
            <v>M</v>
          </cell>
          <cell r="I87" t="str">
            <v>KTS MOKSiR Zawadzkie</v>
          </cell>
          <cell r="J87" t="str">
            <v>KTS MOKSIR ZAWADZKIE</v>
          </cell>
          <cell r="K87" t="str">
            <v>opolskie</v>
          </cell>
        </row>
        <row r="88">
          <cell r="A88" t="str">
            <v>KRAWCZYK Maja</v>
          </cell>
          <cell r="B88">
            <v>45414</v>
          </cell>
          <cell r="C88" t="str">
            <v>2016/2017</v>
          </cell>
          <cell r="D88" t="str">
            <v>2016-08-30 N</v>
          </cell>
          <cell r="E88" t="str">
            <v>03438</v>
          </cell>
          <cell r="F88" t="str">
            <v>M</v>
          </cell>
          <cell r="G88">
            <v>38021</v>
          </cell>
          <cell r="H88" t="str">
            <v>K</v>
          </cell>
          <cell r="I88" t="str">
            <v>KTS MOKSiR Zawadzkie</v>
          </cell>
          <cell r="J88" t="str">
            <v>KTS MOKSIR ZAWADZKIE</v>
          </cell>
          <cell r="K88" t="str">
            <v>opolskie</v>
          </cell>
        </row>
        <row r="89">
          <cell r="A89" t="str">
            <v>KUNASZEWSKI Leon</v>
          </cell>
          <cell r="B89">
            <v>37659</v>
          </cell>
          <cell r="C89" t="str">
            <v>2016/2017</v>
          </cell>
          <cell r="D89" t="str">
            <v>2016-08-30 LO</v>
          </cell>
          <cell r="E89" t="str">
            <v>03431</v>
          </cell>
          <cell r="F89" t="str">
            <v>M</v>
          </cell>
          <cell r="G89">
            <v>37601</v>
          </cell>
          <cell r="H89" t="str">
            <v>M</v>
          </cell>
          <cell r="I89" t="str">
            <v>KTS MOKSiR Zawadzkie</v>
          </cell>
          <cell r="J89" t="str">
            <v>KTS MOKSIR ZAWADZKIE</v>
          </cell>
          <cell r="K89" t="str">
            <v>opolskie</v>
          </cell>
        </row>
        <row r="90">
          <cell r="A90" t="str">
            <v>LIZUREJ Martyna</v>
          </cell>
          <cell r="B90">
            <v>45416</v>
          </cell>
          <cell r="C90" t="str">
            <v>2016/2017</v>
          </cell>
          <cell r="D90" t="str">
            <v>2016-08-30 N</v>
          </cell>
          <cell r="E90" t="str">
            <v>03440</v>
          </cell>
          <cell r="F90" t="str">
            <v>M</v>
          </cell>
          <cell r="G90">
            <v>38778</v>
          </cell>
          <cell r="H90" t="str">
            <v>K</v>
          </cell>
          <cell r="I90" t="str">
            <v>KTS MOKSiR Zawadzkie</v>
          </cell>
          <cell r="J90" t="str">
            <v>KTS MOKSIR ZAWADZKIE</v>
          </cell>
          <cell r="K90" t="str">
            <v>opolskie</v>
          </cell>
        </row>
        <row r="91">
          <cell r="A91" t="str">
            <v>LOŃSKA Lena</v>
          </cell>
          <cell r="B91">
            <v>45419</v>
          </cell>
          <cell r="C91" t="str">
            <v>2016/2017</v>
          </cell>
          <cell r="D91" t="str">
            <v>2016-08-30 N</v>
          </cell>
          <cell r="E91" t="str">
            <v>03444</v>
          </cell>
          <cell r="F91" t="str">
            <v>M</v>
          </cell>
          <cell r="G91">
            <v>39635</v>
          </cell>
          <cell r="H91" t="str">
            <v>K</v>
          </cell>
          <cell r="I91" t="str">
            <v>KTS MOKSiR Zawadzkie</v>
          </cell>
          <cell r="J91" t="str">
            <v>KTS MOKSIR ZAWADZKIE</v>
          </cell>
          <cell r="K91" t="str">
            <v>opolskie</v>
          </cell>
        </row>
        <row r="92">
          <cell r="A92" t="str">
            <v>LOŃSKI Michał</v>
          </cell>
          <cell r="B92">
            <v>43300</v>
          </cell>
          <cell r="C92" t="str">
            <v>2016/2017</v>
          </cell>
          <cell r="D92" t="str">
            <v>2016-08-30 LO</v>
          </cell>
          <cell r="E92" t="str">
            <v>03433</v>
          </cell>
          <cell r="F92" t="str">
            <v>M</v>
          </cell>
          <cell r="G92">
            <v>38164</v>
          </cell>
          <cell r="H92" t="str">
            <v>M</v>
          </cell>
          <cell r="I92" t="str">
            <v>KTS MOKSiR Zawadzkie</v>
          </cell>
          <cell r="J92" t="str">
            <v>KTS MOKSIR ZAWADZKIE</v>
          </cell>
          <cell r="K92" t="str">
            <v>opolskie</v>
          </cell>
        </row>
        <row r="93">
          <cell r="A93" t="str">
            <v>MALECHA Maciej</v>
          </cell>
          <cell r="B93">
            <v>37654</v>
          </cell>
          <cell r="C93" t="str">
            <v>2016/2017</v>
          </cell>
          <cell r="D93" t="str">
            <v>2016-08-30 LO</v>
          </cell>
          <cell r="E93" t="str">
            <v>03430</v>
          </cell>
          <cell r="F93" t="str">
            <v>M</v>
          </cell>
          <cell r="G93">
            <v>37116</v>
          </cell>
          <cell r="H93" t="str">
            <v>M</v>
          </cell>
          <cell r="I93" t="str">
            <v>KTS MOKSiR Zawadzkie</v>
          </cell>
          <cell r="J93" t="str">
            <v>KTS MOKSIR ZAWADZKIE</v>
          </cell>
          <cell r="K93" t="str">
            <v>opolskie</v>
          </cell>
        </row>
        <row r="94">
          <cell r="A94" t="str">
            <v>MAŁCZAK Krystian</v>
          </cell>
          <cell r="B94">
            <v>22891</v>
          </cell>
          <cell r="C94" t="str">
            <v>2016/2017</v>
          </cell>
          <cell r="D94" t="str">
            <v>2016-08-30 LO</v>
          </cell>
          <cell r="E94" t="str">
            <v>03417</v>
          </cell>
          <cell r="F94" t="str">
            <v>S</v>
          </cell>
          <cell r="G94">
            <v>21574</v>
          </cell>
          <cell r="H94" t="str">
            <v>M</v>
          </cell>
          <cell r="I94" t="str">
            <v>KTS MOKSiR Zawadzkie</v>
          </cell>
          <cell r="J94" t="str">
            <v>KTS MOKSIR ZAWADZKIE</v>
          </cell>
          <cell r="K94" t="str">
            <v>opolskie</v>
          </cell>
        </row>
        <row r="95">
          <cell r="A95" t="str">
            <v>MANIA Kamil</v>
          </cell>
          <cell r="B95">
            <v>46654</v>
          </cell>
          <cell r="C95" t="str">
            <v>2016/2017</v>
          </cell>
          <cell r="D95" t="str">
            <v>2017-01-13 N INDYW.</v>
          </cell>
          <cell r="E95" t="str">
            <v>09637</v>
          </cell>
          <cell r="F95" t="str">
            <v>M</v>
          </cell>
          <cell r="G95">
            <v>37551</v>
          </cell>
          <cell r="H95" t="str">
            <v>M</v>
          </cell>
          <cell r="I95" t="str">
            <v>KTS MOKSiR Zawadzkie</v>
          </cell>
          <cell r="J95" t="str">
            <v>KTS MOKSIR ZAWADZKIE</v>
          </cell>
          <cell r="K95" t="str">
            <v>opolskie</v>
          </cell>
        </row>
        <row r="96">
          <cell r="A96" t="str">
            <v>PAMUŁA Mikołaj</v>
          </cell>
          <cell r="B96">
            <v>45410</v>
          </cell>
          <cell r="C96" t="str">
            <v>2016/2017</v>
          </cell>
          <cell r="D96" t="str">
            <v>2016-08-30 N</v>
          </cell>
          <cell r="E96" t="str">
            <v>03432</v>
          </cell>
          <cell r="F96" t="str">
            <v>M</v>
          </cell>
          <cell r="G96">
            <v>37559</v>
          </cell>
          <cell r="H96" t="str">
            <v>M</v>
          </cell>
          <cell r="I96" t="str">
            <v>KTS MOKSiR Zawadzkie</v>
          </cell>
          <cell r="J96" t="str">
            <v>KTS MOKSIR ZAWADZKIE</v>
          </cell>
          <cell r="K96" t="str">
            <v>opolskie</v>
          </cell>
        </row>
        <row r="97">
          <cell r="A97" t="str">
            <v>PASZEK Agata</v>
          </cell>
          <cell r="B97">
            <v>27734</v>
          </cell>
          <cell r="C97" t="str">
            <v>2016/2017</v>
          </cell>
          <cell r="D97" t="str">
            <v>2016-08-30 LO</v>
          </cell>
          <cell r="E97" t="str">
            <v>03423</v>
          </cell>
          <cell r="F97" t="str">
            <v>M</v>
          </cell>
          <cell r="G97">
            <v>37185</v>
          </cell>
          <cell r="H97" t="str">
            <v>K</v>
          </cell>
          <cell r="I97" t="str">
            <v>KTS MOKSiR Zawadzkie</v>
          </cell>
          <cell r="J97" t="str">
            <v>KTS MOKSIR ZAWADZKIE</v>
          </cell>
          <cell r="K97" t="str">
            <v>opolskie</v>
          </cell>
        </row>
        <row r="98">
          <cell r="A98" t="str">
            <v>RADZIEJ Magdalena</v>
          </cell>
          <cell r="B98">
            <v>46710</v>
          </cell>
          <cell r="C98" t="str">
            <v>2016/2017</v>
          </cell>
          <cell r="D98" t="str">
            <v>2017-03-02 N INDYW.</v>
          </cell>
          <cell r="E98" t="str">
            <v>09717</v>
          </cell>
          <cell r="F98" t="str">
            <v>M</v>
          </cell>
          <cell r="G98">
            <v>38919</v>
          </cell>
          <cell r="H98" t="str">
            <v>K</v>
          </cell>
          <cell r="I98" t="str">
            <v>KTS MOKSiR Zawadzkie</v>
          </cell>
          <cell r="J98" t="str">
            <v>KTS MOKSIR ZAWADZKIE</v>
          </cell>
          <cell r="K98" t="str">
            <v>opolskie</v>
          </cell>
        </row>
        <row r="99">
          <cell r="A99" t="str">
            <v>RUDZIK Magdalena</v>
          </cell>
          <cell r="B99">
            <v>39274</v>
          </cell>
          <cell r="C99" t="str">
            <v>2016/2017</v>
          </cell>
          <cell r="D99" t="str">
            <v>2016-08-30 LO</v>
          </cell>
          <cell r="E99" t="str">
            <v>03424</v>
          </cell>
          <cell r="F99" t="str">
            <v>M</v>
          </cell>
          <cell r="G99">
            <v>37257</v>
          </cell>
          <cell r="H99" t="str">
            <v>K</v>
          </cell>
          <cell r="I99" t="str">
            <v>KTS MOKSiR Zawadzkie</v>
          </cell>
          <cell r="J99" t="str">
            <v>KTS MOKSIR ZAWADZKIE</v>
          </cell>
          <cell r="K99" t="str">
            <v>opolskie</v>
          </cell>
        </row>
        <row r="100">
          <cell r="A100" t="str">
            <v>SATERNUS Alina</v>
          </cell>
          <cell r="B100">
            <v>45413</v>
          </cell>
          <cell r="C100" t="str">
            <v>2016/2017</v>
          </cell>
          <cell r="D100" t="str">
            <v>2016-08-30 N</v>
          </cell>
          <cell r="E100" t="str">
            <v>03436</v>
          </cell>
          <cell r="F100" t="str">
            <v>M</v>
          </cell>
          <cell r="G100">
            <v>38196</v>
          </cell>
          <cell r="H100" t="str">
            <v>K</v>
          </cell>
          <cell r="I100" t="str">
            <v>KTS MOKSiR Zawadzkie</v>
          </cell>
          <cell r="J100" t="str">
            <v>KTS MOKSIR ZAWADZKIE</v>
          </cell>
          <cell r="K100" t="str">
            <v>opolskie</v>
          </cell>
        </row>
        <row r="101">
          <cell r="A101" t="str">
            <v>SKORUPA Wiktoria</v>
          </cell>
          <cell r="B101">
            <v>43302</v>
          </cell>
          <cell r="C101" t="str">
            <v>2016/2017</v>
          </cell>
          <cell r="D101" t="str">
            <v>2016-08-30 LO</v>
          </cell>
          <cell r="E101" t="str">
            <v>03437</v>
          </cell>
          <cell r="F101" t="str">
            <v>M</v>
          </cell>
          <cell r="G101">
            <v>38178</v>
          </cell>
          <cell r="H101" t="str">
            <v>K</v>
          </cell>
          <cell r="I101" t="str">
            <v>KTS MOKSiR Zawadzkie</v>
          </cell>
          <cell r="J101" t="str">
            <v>KTS MOKSIR ZAWADZKIE</v>
          </cell>
          <cell r="K101" t="str">
            <v>opolskie</v>
          </cell>
        </row>
        <row r="102">
          <cell r="A102" t="str">
            <v>SPAŁEK Olivier</v>
          </cell>
          <cell r="B102">
            <v>45418</v>
          </cell>
          <cell r="C102" t="str">
            <v>2016/2017</v>
          </cell>
          <cell r="D102" t="str">
            <v>2016-08-30 N</v>
          </cell>
          <cell r="E102" t="str">
            <v>03443</v>
          </cell>
          <cell r="F102" t="str">
            <v>M</v>
          </cell>
          <cell r="G102">
            <v>39457</v>
          </cell>
          <cell r="H102" t="str">
            <v>M</v>
          </cell>
          <cell r="I102" t="str">
            <v>KTS MOKSiR Zawadzkie</v>
          </cell>
          <cell r="J102" t="str">
            <v>KTS MOKSIR ZAWADZKIE</v>
          </cell>
          <cell r="K102" t="str">
            <v>opolskie</v>
          </cell>
        </row>
        <row r="103">
          <cell r="A103" t="str">
            <v>STEFAN Jerzy</v>
          </cell>
          <cell r="B103">
            <v>32632</v>
          </cell>
          <cell r="C103" t="str">
            <v>2016/2017</v>
          </cell>
          <cell r="D103" t="str">
            <v>2016-08-30 LO</v>
          </cell>
          <cell r="E103" t="str">
            <v>03418</v>
          </cell>
          <cell r="F103" t="str">
            <v>S</v>
          </cell>
          <cell r="G103">
            <v>18526</v>
          </cell>
          <cell r="H103" t="str">
            <v>M</v>
          </cell>
          <cell r="I103" t="str">
            <v>KTS MOKSiR Zawadzkie</v>
          </cell>
          <cell r="J103" t="str">
            <v>KTS MOKSIR ZAWADZKIE</v>
          </cell>
          <cell r="K103" t="str">
            <v>opolskie</v>
          </cell>
        </row>
        <row r="104">
          <cell r="A104" t="str">
            <v>TAIBERT Paulina</v>
          </cell>
          <cell r="B104">
            <v>39272</v>
          </cell>
          <cell r="C104" t="str">
            <v>2016/2017</v>
          </cell>
          <cell r="D104" t="str">
            <v>2016-08-30 LO</v>
          </cell>
          <cell r="E104" t="str">
            <v>03425</v>
          </cell>
          <cell r="F104" t="str">
            <v>M</v>
          </cell>
          <cell r="G104">
            <v>37594</v>
          </cell>
          <cell r="H104" t="str">
            <v>K</v>
          </cell>
          <cell r="I104" t="str">
            <v>KTS MOKSiR Zawadzkie</v>
          </cell>
          <cell r="J104" t="str">
            <v>KTS MOKSIR ZAWADZKIE</v>
          </cell>
          <cell r="K104" t="str">
            <v>opolskie</v>
          </cell>
        </row>
        <row r="105">
          <cell r="A105" t="str">
            <v>ZAKRZEWSKI Maciej</v>
          </cell>
          <cell r="B105">
            <v>45412</v>
          </cell>
          <cell r="C105" t="str">
            <v>2016/2017</v>
          </cell>
          <cell r="D105" t="str">
            <v>2016-08-30 N</v>
          </cell>
          <cell r="E105" t="str">
            <v>03435</v>
          </cell>
          <cell r="F105" t="str">
            <v>M</v>
          </cell>
          <cell r="G105">
            <v>38226</v>
          </cell>
          <cell r="H105" t="str">
            <v>M</v>
          </cell>
          <cell r="I105" t="str">
            <v>KTS MOKSiR Zawadzkie</v>
          </cell>
          <cell r="J105" t="str">
            <v>KTS MOKSIR ZAWADZKIE</v>
          </cell>
          <cell r="K105" t="str">
            <v>opolskie</v>
          </cell>
        </row>
        <row r="106">
          <cell r="A106" t="str">
            <v>ZGORZELSKA Maria</v>
          </cell>
          <cell r="B106">
            <v>35521</v>
          </cell>
          <cell r="C106" t="str">
            <v>2016/2017</v>
          </cell>
          <cell r="D106" t="str">
            <v>2016-08-30 LO</v>
          </cell>
          <cell r="E106" t="str">
            <v>03426</v>
          </cell>
          <cell r="F106" t="str">
            <v>M</v>
          </cell>
          <cell r="G106">
            <v>37790</v>
          </cell>
          <cell r="H106" t="str">
            <v>K</v>
          </cell>
          <cell r="I106" t="str">
            <v>KTS MOKSiR Zawadzkie</v>
          </cell>
          <cell r="J106" t="str">
            <v>KTS MOKSIR ZAWADZKIE</v>
          </cell>
          <cell r="K106" t="str">
            <v>opolskie</v>
          </cell>
        </row>
        <row r="107">
          <cell r="A107" t="str">
            <v>ZYZIK Nicole</v>
          </cell>
          <cell r="B107">
            <v>26515</v>
          </cell>
          <cell r="C107" t="str">
            <v>2016/2017</v>
          </cell>
          <cell r="D107" t="str">
            <v>2016-08-30 LO</v>
          </cell>
          <cell r="E107" t="str">
            <v>03420</v>
          </cell>
          <cell r="F107" t="str">
            <v>S</v>
          </cell>
          <cell r="G107">
            <v>36037</v>
          </cell>
          <cell r="H107" t="str">
            <v>K</v>
          </cell>
          <cell r="I107" t="str">
            <v>KTS MOKSiR Zawadzkie</v>
          </cell>
          <cell r="J107" t="str">
            <v>KTS MOKSIR ZAWADZKIE</v>
          </cell>
          <cell r="K107" t="str">
            <v>opolskie</v>
          </cell>
        </row>
        <row r="108">
          <cell r="A108" t="str">
            <v>ALBRYCHT Damian</v>
          </cell>
          <cell r="B108">
            <v>29087</v>
          </cell>
          <cell r="C108" t="str">
            <v>2016/2017</v>
          </cell>
          <cell r="D108" t="str">
            <v>2016-09-04 LO</v>
          </cell>
          <cell r="E108" t="str">
            <v>04540</v>
          </cell>
          <cell r="F108" t="str">
            <v>S</v>
          </cell>
          <cell r="G108">
            <v>35597</v>
          </cell>
          <cell r="H108" t="str">
            <v>M</v>
          </cell>
          <cell r="I108" t="str">
            <v>LUKS Mańkowice-Piątkowice</v>
          </cell>
          <cell r="J108" t="str">
            <v>LUKS MAŃKOWICE-PIĄTKOWICE</v>
          </cell>
          <cell r="K108" t="str">
            <v>opolskie</v>
          </cell>
        </row>
        <row r="109">
          <cell r="A109" t="str">
            <v>ALBRYCHT Krzysztof</v>
          </cell>
          <cell r="B109">
            <v>1412</v>
          </cell>
          <cell r="C109" t="str">
            <v>2016/2017</v>
          </cell>
          <cell r="D109" t="str">
            <v>2016-09-04 LO</v>
          </cell>
          <cell r="E109" t="str">
            <v>04542</v>
          </cell>
          <cell r="F109" t="str">
            <v>S</v>
          </cell>
          <cell r="G109">
            <v>30136</v>
          </cell>
          <cell r="H109" t="str">
            <v>M</v>
          </cell>
          <cell r="I109" t="str">
            <v>LUKS Mańkowice-Piątkowice</v>
          </cell>
          <cell r="J109" t="str">
            <v>LUKS MAŃKOWICE-PIĄTKOWICE</v>
          </cell>
          <cell r="K109" t="str">
            <v>opolskie</v>
          </cell>
        </row>
        <row r="110">
          <cell r="A110" t="str">
            <v>BIELECKI Gracjan</v>
          </cell>
          <cell r="B110">
            <v>34873</v>
          </cell>
          <cell r="C110" t="str">
            <v>2016/2017</v>
          </cell>
          <cell r="D110" t="str">
            <v>2016-09-04 LO</v>
          </cell>
          <cell r="E110" t="str">
            <v>04539</v>
          </cell>
          <cell r="F110" t="str">
            <v>S</v>
          </cell>
          <cell r="G110">
            <v>35523</v>
          </cell>
          <cell r="H110" t="str">
            <v>M</v>
          </cell>
          <cell r="I110" t="str">
            <v>LUKS Mańkowice-Piątkowice</v>
          </cell>
          <cell r="J110" t="str">
            <v>LUKS MAŃKOWICE-PIĄTKOWICE</v>
          </cell>
          <cell r="K110" t="str">
            <v>opolskie</v>
          </cell>
        </row>
        <row r="111">
          <cell r="A111" t="str">
            <v>BIELECKI Konrad</v>
          </cell>
          <cell r="B111">
            <v>43944</v>
          </cell>
          <cell r="C111" t="str">
            <v>2016/2017</v>
          </cell>
          <cell r="D111" t="str">
            <v>2016-09-04 LO</v>
          </cell>
          <cell r="E111" t="str">
            <v>04548</v>
          </cell>
          <cell r="F111" t="str">
            <v>M</v>
          </cell>
          <cell r="G111">
            <v>38829</v>
          </cell>
          <cell r="H111" t="str">
            <v>M</v>
          </cell>
          <cell r="I111" t="str">
            <v>LUKS Mańkowice-Piątkowice</v>
          </cell>
          <cell r="J111" t="str">
            <v>LUKS MAŃKOWICE-PIĄTKOWICE</v>
          </cell>
          <cell r="K111" t="str">
            <v>opolskie</v>
          </cell>
        </row>
        <row r="112">
          <cell r="A112" t="str">
            <v>DOŁĘGOWSKI Bartłomiej</v>
          </cell>
          <cell r="B112">
            <v>46665</v>
          </cell>
          <cell r="C112" t="str">
            <v>2016/2017</v>
          </cell>
          <cell r="D112" t="str">
            <v>2017-01-31 N INDYW.</v>
          </cell>
          <cell r="E112" t="str">
            <v>09656</v>
          </cell>
          <cell r="F112" t="str">
            <v>M</v>
          </cell>
          <cell r="G112">
            <v>38297</v>
          </cell>
          <cell r="H112" t="str">
            <v>M</v>
          </cell>
          <cell r="I112" t="str">
            <v>LUKS Mańkowice-Piątkowice</v>
          </cell>
          <cell r="J112" t="str">
            <v>LUKS MAŃKOWICE-PIĄTKOWICE</v>
          </cell>
          <cell r="K112" t="str">
            <v>opolskie</v>
          </cell>
        </row>
        <row r="113">
          <cell r="A113" t="str">
            <v>DOŁĘGOWSKI Wojciech</v>
          </cell>
          <cell r="B113">
            <v>46666</v>
          </cell>
          <cell r="C113" t="str">
            <v>2016/2017</v>
          </cell>
          <cell r="D113" t="str">
            <v>2017-01-31 N INDYW.</v>
          </cell>
          <cell r="E113" t="str">
            <v>09657</v>
          </cell>
          <cell r="F113" t="str">
            <v>M</v>
          </cell>
          <cell r="G113">
            <v>38707</v>
          </cell>
          <cell r="H113" t="str">
            <v>M</v>
          </cell>
          <cell r="I113" t="str">
            <v>LUKS Mańkowice-Piątkowice</v>
          </cell>
          <cell r="J113" t="str">
            <v>LUKS MAŃKOWICE-PIĄTKOWICE</v>
          </cell>
          <cell r="K113" t="str">
            <v>opolskie</v>
          </cell>
        </row>
        <row r="114">
          <cell r="A114" t="str">
            <v>GAWLIK Grzegorz</v>
          </cell>
          <cell r="B114">
            <v>12991</v>
          </cell>
          <cell r="C114" t="str">
            <v>2016/2017</v>
          </cell>
          <cell r="D114" t="str">
            <v>2016-09-04 LO</v>
          </cell>
          <cell r="E114" t="str">
            <v>04546</v>
          </cell>
          <cell r="F114" t="str">
            <v>S</v>
          </cell>
          <cell r="G114">
            <v>31182</v>
          </cell>
          <cell r="H114" t="str">
            <v>M</v>
          </cell>
          <cell r="I114" t="str">
            <v>LUKS Mańkowice-Piątkowice</v>
          </cell>
          <cell r="J114" t="str">
            <v>LUKS MAŃKOWICE-PIĄTKOWICE</v>
          </cell>
          <cell r="K114" t="str">
            <v>opolskie</v>
          </cell>
        </row>
        <row r="115">
          <cell r="A115" t="str">
            <v>GAWLIK Jarosław</v>
          </cell>
          <cell r="B115">
            <v>12989</v>
          </cell>
          <cell r="C115" t="str">
            <v>2016/2017</v>
          </cell>
          <cell r="D115" t="str">
            <v>2016-09-04 LO</v>
          </cell>
          <cell r="E115" t="str">
            <v>04544</v>
          </cell>
          <cell r="F115" t="str">
            <v>S</v>
          </cell>
          <cell r="G115">
            <v>23244</v>
          </cell>
          <cell r="H115" t="str">
            <v>M</v>
          </cell>
          <cell r="I115" t="str">
            <v>LUKS Mańkowice-Piątkowice</v>
          </cell>
          <cell r="J115" t="str">
            <v>LUKS MAŃKOWICE-PIĄTKOWICE</v>
          </cell>
          <cell r="K115" t="str">
            <v>opolskie</v>
          </cell>
        </row>
        <row r="116">
          <cell r="A116" t="str">
            <v>JENDRYSIK Daniel</v>
          </cell>
          <cell r="B116">
            <v>29084</v>
          </cell>
          <cell r="C116" t="str">
            <v>2016/2017</v>
          </cell>
          <cell r="D116" t="str">
            <v>2016-09-04 LO</v>
          </cell>
          <cell r="E116" t="str">
            <v>04541</v>
          </cell>
          <cell r="F116" t="str">
            <v>S</v>
          </cell>
          <cell r="G116">
            <v>35396</v>
          </cell>
          <cell r="H116" t="str">
            <v>M</v>
          </cell>
          <cell r="I116" t="str">
            <v>LUKS Mańkowice-Piątkowice</v>
          </cell>
          <cell r="J116" t="str">
            <v>LUKS MAŃKOWICE-PIĄTKOWICE</v>
          </cell>
          <cell r="K116" t="str">
            <v>opolskie</v>
          </cell>
        </row>
        <row r="117">
          <cell r="A117" t="str">
            <v>KLECZA Mieczysław</v>
          </cell>
          <cell r="B117">
            <v>12990</v>
          </cell>
          <cell r="C117" t="str">
            <v>2016/2017</v>
          </cell>
          <cell r="D117" t="str">
            <v>2016-09-04 LO</v>
          </cell>
          <cell r="E117" t="str">
            <v>04543</v>
          </cell>
          <cell r="F117" t="str">
            <v>S</v>
          </cell>
          <cell r="G117">
            <v>21958</v>
          </cell>
          <cell r="H117" t="str">
            <v>M</v>
          </cell>
          <cell r="I117" t="str">
            <v>LUKS Mańkowice-Piątkowice</v>
          </cell>
          <cell r="J117" t="str">
            <v>LUKS MAŃKOWICE-PIĄTKOWICE</v>
          </cell>
          <cell r="K117" t="str">
            <v>opolskie</v>
          </cell>
        </row>
        <row r="118">
          <cell r="A118" t="str">
            <v>LACHOWICZ Konrad</v>
          </cell>
          <cell r="B118">
            <v>43945</v>
          </cell>
          <cell r="C118" t="str">
            <v>2016/2017</v>
          </cell>
          <cell r="D118" t="str">
            <v>2016-09-04 LO</v>
          </cell>
          <cell r="E118" t="str">
            <v>04549</v>
          </cell>
          <cell r="F118" t="str">
            <v>M</v>
          </cell>
          <cell r="G118">
            <v>39265</v>
          </cell>
          <cell r="H118" t="str">
            <v>M</v>
          </cell>
          <cell r="I118" t="str">
            <v>LUKS Mańkowice-Piątkowice</v>
          </cell>
          <cell r="J118" t="str">
            <v>LUKS MAŃKOWICE-PIĄTKOWICE</v>
          </cell>
          <cell r="K118" t="str">
            <v>opolskie</v>
          </cell>
        </row>
        <row r="119">
          <cell r="A119" t="str">
            <v>PĘTAL Robert</v>
          </cell>
          <cell r="B119">
            <v>12988</v>
          </cell>
          <cell r="C119" t="str">
            <v>2016/2017</v>
          </cell>
          <cell r="D119" t="str">
            <v>2016-09-04 LO</v>
          </cell>
          <cell r="E119" t="str">
            <v>04545</v>
          </cell>
          <cell r="F119" t="str">
            <v>S</v>
          </cell>
          <cell r="G119">
            <v>29410</v>
          </cell>
          <cell r="H119" t="str">
            <v>M</v>
          </cell>
          <cell r="I119" t="str">
            <v>LUKS Mańkowice-Piątkowice</v>
          </cell>
          <cell r="J119" t="str">
            <v>LUKS MAŃKOWICE-PIĄTKOWICE</v>
          </cell>
          <cell r="K119" t="str">
            <v>opolskie</v>
          </cell>
        </row>
        <row r="120">
          <cell r="A120" t="str">
            <v>SULIKOWSKI Bartosz</v>
          </cell>
          <cell r="B120">
            <v>43943</v>
          </cell>
          <cell r="C120" t="str">
            <v>2016/2017</v>
          </cell>
          <cell r="D120" t="str">
            <v>2016-09-04 LO</v>
          </cell>
          <cell r="E120" t="str">
            <v>04547</v>
          </cell>
          <cell r="F120" t="str">
            <v>M</v>
          </cell>
          <cell r="G120">
            <v>38181</v>
          </cell>
          <cell r="H120" t="str">
            <v>M</v>
          </cell>
          <cell r="I120" t="str">
            <v>LUKS Mańkowice-Piątkowice</v>
          </cell>
          <cell r="J120" t="str">
            <v>LUKS MAŃKOWICE-PIĄTKOWICE</v>
          </cell>
          <cell r="K120" t="str">
            <v>opolskie</v>
          </cell>
        </row>
        <row r="121">
          <cell r="A121" t="str">
            <v>BAGIŃSKI Andrzej</v>
          </cell>
          <cell r="B121">
            <v>40963</v>
          </cell>
          <cell r="C121" t="str">
            <v>2016/2017</v>
          </cell>
          <cell r="D121" t="str">
            <v>2016-08-31 LO</v>
          </cell>
          <cell r="E121" t="str">
            <v>03735</v>
          </cell>
          <cell r="F121" t="str">
            <v>M</v>
          </cell>
          <cell r="G121">
            <v>36715</v>
          </cell>
          <cell r="H121" t="str">
            <v>M</v>
          </cell>
          <cell r="I121" t="str">
            <v>LUKS MGOKSiR Korfantów</v>
          </cell>
          <cell r="J121" t="str">
            <v>LUKS MGOKSIR KORFANTÓW</v>
          </cell>
          <cell r="K121" t="str">
            <v>opolskie</v>
          </cell>
        </row>
        <row r="122">
          <cell r="A122" t="str">
            <v>BAGIŃSKI Michał</v>
          </cell>
          <cell r="B122">
            <v>39911</v>
          </cell>
          <cell r="C122" t="str">
            <v>2016/2017</v>
          </cell>
          <cell r="D122" t="str">
            <v>2016-08-31 LO</v>
          </cell>
          <cell r="E122" t="str">
            <v>03734</v>
          </cell>
          <cell r="F122" t="str">
            <v>M</v>
          </cell>
          <cell r="G122">
            <v>38548</v>
          </cell>
          <cell r="H122" t="str">
            <v>M</v>
          </cell>
          <cell r="I122" t="str">
            <v>LUKS MGOKSiR Korfantów</v>
          </cell>
          <cell r="J122" t="str">
            <v>LUKS MGOKSIR KORFANTÓW</v>
          </cell>
          <cell r="K122" t="str">
            <v>opolskie</v>
          </cell>
        </row>
        <row r="123">
          <cell r="A123" t="str">
            <v>BARTYZEL Artur</v>
          </cell>
          <cell r="B123">
            <v>19001</v>
          </cell>
          <cell r="C123" t="str">
            <v>2016/2017</v>
          </cell>
          <cell r="D123" t="str">
            <v>2016-08-31 LO</v>
          </cell>
          <cell r="E123" t="str">
            <v>03737</v>
          </cell>
          <cell r="F123" t="str">
            <v>S</v>
          </cell>
          <cell r="G123">
            <v>26895</v>
          </cell>
          <cell r="H123" t="str">
            <v>M</v>
          </cell>
          <cell r="I123" t="str">
            <v>LUKS MGOKSiR Korfantów</v>
          </cell>
          <cell r="J123" t="str">
            <v>LUKS MGOKSIR KORFANTÓW</v>
          </cell>
          <cell r="K123" t="str">
            <v>opolskie</v>
          </cell>
        </row>
        <row r="124">
          <cell r="A124" t="str">
            <v>BOHADCZUK Marcin</v>
          </cell>
          <cell r="B124">
            <v>6244</v>
          </cell>
          <cell r="C124" t="str">
            <v>2016/2017</v>
          </cell>
          <cell r="D124" t="str">
            <v>2016-08-31 LO</v>
          </cell>
          <cell r="E124" t="str">
            <v>03738</v>
          </cell>
          <cell r="F124" t="str">
            <v>S</v>
          </cell>
          <cell r="G124">
            <v>29531</v>
          </cell>
          <cell r="H124" t="str">
            <v>M</v>
          </cell>
          <cell r="I124" t="str">
            <v>LUKS MGOKSiR Korfantów</v>
          </cell>
          <cell r="J124" t="str">
            <v>LUKS MGOKSIR KORFANTÓW</v>
          </cell>
          <cell r="K124" t="str">
            <v>opolskie</v>
          </cell>
        </row>
        <row r="125">
          <cell r="A125" t="str">
            <v>COPPIN Fryderyk</v>
          </cell>
          <cell r="B125">
            <v>19003</v>
          </cell>
          <cell r="C125" t="str">
            <v>2016/2017</v>
          </cell>
          <cell r="D125" t="str">
            <v>2016-08-31 LO</v>
          </cell>
          <cell r="E125" t="str">
            <v>03739</v>
          </cell>
          <cell r="F125" t="str">
            <v>S</v>
          </cell>
          <cell r="G125">
            <v>25481</v>
          </cell>
          <cell r="H125" t="str">
            <v>M</v>
          </cell>
          <cell r="I125" t="str">
            <v>LUKS MGOKSiR Korfantów</v>
          </cell>
          <cell r="J125" t="str">
            <v>LUKS MGOKSIR KORFANTÓW</v>
          </cell>
          <cell r="K125" t="str">
            <v>opolskie</v>
          </cell>
        </row>
        <row r="126">
          <cell r="A126" t="str">
            <v>MISZTAL Marcin</v>
          </cell>
          <cell r="B126">
            <v>12675</v>
          </cell>
          <cell r="C126" t="str">
            <v>2016/2017</v>
          </cell>
          <cell r="D126" t="str">
            <v>2016-08-31 N</v>
          </cell>
          <cell r="E126" t="str">
            <v>03741</v>
          </cell>
          <cell r="F126" t="str">
            <v>S</v>
          </cell>
          <cell r="G126">
            <v>31020</v>
          </cell>
          <cell r="H126" t="str">
            <v>M</v>
          </cell>
          <cell r="I126" t="str">
            <v>LUKS MGOKSiR Korfantów</v>
          </cell>
          <cell r="J126" t="str">
            <v>LUKS MGOKSIR KORFANTÓW</v>
          </cell>
          <cell r="K126" t="str">
            <v>opolskie</v>
          </cell>
        </row>
        <row r="127">
          <cell r="A127" t="str">
            <v>SKIRZEWSKI Oskar</v>
          </cell>
          <cell r="B127">
            <v>43770</v>
          </cell>
          <cell r="C127" t="str">
            <v>2016/2017</v>
          </cell>
          <cell r="D127" t="str">
            <v>2016-09-08 LO</v>
          </cell>
          <cell r="E127" t="str">
            <v>06661</v>
          </cell>
          <cell r="F127" t="str">
            <v>M</v>
          </cell>
          <cell r="G127">
            <v>38799</v>
          </cell>
          <cell r="H127" t="str">
            <v>M</v>
          </cell>
          <cell r="I127" t="str">
            <v>LUKS MGOKSiR Korfantów</v>
          </cell>
          <cell r="J127" t="str">
            <v>LUKS MGOKSIR KORFANTÓW</v>
          </cell>
          <cell r="K127" t="str">
            <v>opolskie</v>
          </cell>
        </row>
        <row r="128">
          <cell r="A128" t="str">
            <v>SZANDAROWSKI Michał</v>
          </cell>
          <cell r="B128">
            <v>43769</v>
          </cell>
          <cell r="C128" t="str">
            <v>2016/2017</v>
          </cell>
          <cell r="D128" t="str">
            <v>2016-09-08 LO</v>
          </cell>
          <cell r="E128" t="str">
            <v>06662</v>
          </cell>
          <cell r="F128" t="str">
            <v>M</v>
          </cell>
          <cell r="G128">
            <v>38595</v>
          </cell>
          <cell r="H128" t="str">
            <v>M</v>
          </cell>
          <cell r="I128" t="str">
            <v>LUKS MGOKSiR Korfantów</v>
          </cell>
          <cell r="J128" t="str">
            <v>LUKS MGOKSIR KORFANTÓW</v>
          </cell>
          <cell r="K128" t="str">
            <v>opolskie</v>
          </cell>
        </row>
        <row r="129">
          <cell r="A129" t="str">
            <v>TARATUTA Paulina</v>
          </cell>
          <cell r="B129">
            <v>45476</v>
          </cell>
          <cell r="C129" t="str">
            <v>2016/2017</v>
          </cell>
          <cell r="D129" t="str">
            <v>2016-08-31 N</v>
          </cell>
          <cell r="E129" t="str">
            <v>03740</v>
          </cell>
          <cell r="F129" t="str">
            <v>M</v>
          </cell>
          <cell r="G129">
            <v>37873</v>
          </cell>
          <cell r="H129" t="str">
            <v>K</v>
          </cell>
          <cell r="I129" t="str">
            <v>LUKS MGOKSiR Korfantów</v>
          </cell>
          <cell r="J129" t="str">
            <v>LUKS MGOKSIR KORFANTÓW</v>
          </cell>
          <cell r="K129" t="str">
            <v>opolskie</v>
          </cell>
        </row>
        <row r="130">
          <cell r="A130" t="str">
            <v>TOBIASZ Jan</v>
          </cell>
          <cell r="B130">
            <v>16923</v>
          </cell>
          <cell r="C130" t="str">
            <v>2016/2017</v>
          </cell>
          <cell r="D130" t="str">
            <v>2016-08-31 LO</v>
          </cell>
          <cell r="E130" t="str">
            <v>03736</v>
          </cell>
          <cell r="F130" t="str">
            <v>S</v>
          </cell>
          <cell r="G130">
            <v>23226</v>
          </cell>
          <cell r="H130" t="str">
            <v>M</v>
          </cell>
          <cell r="I130" t="str">
            <v>LUKS MGOKSiR Korfantów</v>
          </cell>
          <cell r="J130" t="str">
            <v>LUKS MGOKSIR KORFANTÓW</v>
          </cell>
          <cell r="K130" t="str">
            <v>opolskie</v>
          </cell>
        </row>
        <row r="131">
          <cell r="A131" t="str">
            <v>TOBIASZ Wojciech</v>
          </cell>
          <cell r="B131">
            <v>16924</v>
          </cell>
          <cell r="C131" t="str">
            <v>2016/2017</v>
          </cell>
          <cell r="D131" t="str">
            <v>2016-08-31 LO</v>
          </cell>
          <cell r="E131" t="str">
            <v>03742</v>
          </cell>
          <cell r="F131" t="str">
            <v>S</v>
          </cell>
          <cell r="G131">
            <v>33965</v>
          </cell>
          <cell r="H131" t="str">
            <v>M</v>
          </cell>
          <cell r="I131" t="str">
            <v>LUKS MGOKSiR Korfantów</v>
          </cell>
          <cell r="J131" t="str">
            <v>LUKS MGOKSIR KORFANTÓW</v>
          </cell>
          <cell r="K131" t="str">
            <v>opolskie</v>
          </cell>
        </row>
        <row r="132">
          <cell r="A132" t="str">
            <v>GÓRSKA Aleksandra</v>
          </cell>
          <cell r="B132">
            <v>40324</v>
          </cell>
          <cell r="C132" t="str">
            <v>2016/2017</v>
          </cell>
          <cell r="D132" t="str">
            <v>2016-07-28 LO</v>
          </cell>
          <cell r="E132" t="str">
            <v>00791</v>
          </cell>
          <cell r="F132" t="str">
            <v>M</v>
          </cell>
          <cell r="G132">
            <v>36749</v>
          </cell>
          <cell r="H132" t="str">
            <v>K</v>
          </cell>
          <cell r="I132" t="str">
            <v>LUKS STAL Osowiec</v>
          </cell>
          <cell r="J132" t="str">
            <v>LUKS STAL OSOWIEC</v>
          </cell>
          <cell r="K132" t="str">
            <v>opolskie</v>
          </cell>
        </row>
        <row r="133">
          <cell r="A133" t="str">
            <v>JANUS Lukas</v>
          </cell>
          <cell r="B133">
            <v>45014</v>
          </cell>
          <cell r="C133" t="str">
            <v>2016/2017</v>
          </cell>
          <cell r="D133" t="str">
            <v>2016-07-10 N</v>
          </cell>
          <cell r="E133" t="str">
            <v>00098</v>
          </cell>
          <cell r="F133" t="str">
            <v>M</v>
          </cell>
          <cell r="G133">
            <v>39007</v>
          </cell>
          <cell r="H133" t="str">
            <v>M</v>
          </cell>
          <cell r="I133" t="str">
            <v>LUKS STAL Osowiec</v>
          </cell>
          <cell r="J133" t="str">
            <v>LUKS STAL OSOWIEC</v>
          </cell>
          <cell r="K133" t="str">
            <v>opolskie</v>
          </cell>
        </row>
        <row r="134">
          <cell r="A134" t="str">
            <v>JANUS Mateusz</v>
          </cell>
          <cell r="B134">
            <v>45010</v>
          </cell>
          <cell r="C134" t="str">
            <v>2016/2017</v>
          </cell>
          <cell r="D134" t="str">
            <v>2016-07-10 N</v>
          </cell>
          <cell r="E134" t="str">
            <v>00091</v>
          </cell>
          <cell r="F134" t="str">
            <v>M</v>
          </cell>
          <cell r="G134">
            <v>37498</v>
          </cell>
          <cell r="H134" t="str">
            <v>M</v>
          </cell>
          <cell r="I134" t="str">
            <v>LUKS STAL Osowiec</v>
          </cell>
          <cell r="J134" t="str">
            <v>LUKS STAL OSOWIEC</v>
          </cell>
          <cell r="K134" t="str">
            <v>opolskie</v>
          </cell>
        </row>
        <row r="135">
          <cell r="A135" t="str">
            <v>KARPIAK Izabela</v>
          </cell>
          <cell r="B135">
            <v>4640</v>
          </cell>
          <cell r="C135" t="str">
            <v>2016/2017</v>
          </cell>
          <cell r="D135" t="str">
            <v>2016-07-28 LO</v>
          </cell>
          <cell r="E135" t="str">
            <v>00783</v>
          </cell>
          <cell r="F135" t="str">
            <v>S</v>
          </cell>
          <cell r="G135">
            <v>32927</v>
          </cell>
          <cell r="H135" t="str">
            <v>K</v>
          </cell>
          <cell r="I135" t="str">
            <v>LUKS STAL Osowiec</v>
          </cell>
          <cell r="J135" t="str">
            <v>LUKS STAL OSOWIEC</v>
          </cell>
          <cell r="K135" t="str">
            <v>opolskie</v>
          </cell>
        </row>
        <row r="136">
          <cell r="A136" t="str">
            <v>KIELAR Anna</v>
          </cell>
          <cell r="B136">
            <v>32851</v>
          </cell>
          <cell r="C136" t="str">
            <v>2016/2017</v>
          </cell>
          <cell r="D136" t="str">
            <v>2016-07-28 LO</v>
          </cell>
          <cell r="E136" t="str">
            <v>00787</v>
          </cell>
          <cell r="F136" t="str">
            <v>M</v>
          </cell>
          <cell r="G136">
            <v>36808</v>
          </cell>
          <cell r="H136" t="str">
            <v>K</v>
          </cell>
          <cell r="I136" t="str">
            <v>LUKS STAL Osowiec</v>
          </cell>
          <cell r="J136" t="str">
            <v>LUKS STAL OSOWIEC</v>
          </cell>
          <cell r="K136" t="str">
            <v>opolskie</v>
          </cell>
        </row>
        <row r="137">
          <cell r="A137" t="str">
            <v>KLUSZEWSKA Milena</v>
          </cell>
          <cell r="B137">
            <v>35666</v>
          </cell>
          <cell r="C137" t="str">
            <v>2016/2017</v>
          </cell>
          <cell r="D137" t="str">
            <v>2016-07-28 LO</v>
          </cell>
          <cell r="E137" t="str">
            <v>00788</v>
          </cell>
          <cell r="F137" t="str">
            <v>M</v>
          </cell>
          <cell r="G137">
            <v>37295</v>
          </cell>
          <cell r="H137" t="str">
            <v>K</v>
          </cell>
          <cell r="I137" t="str">
            <v>LUKS STAL Osowiec</v>
          </cell>
          <cell r="J137" t="str">
            <v>LUKS STAL OSOWIEC</v>
          </cell>
          <cell r="K137" t="str">
            <v>opolskie</v>
          </cell>
        </row>
        <row r="138">
          <cell r="A138" t="str">
            <v>KOCIK Igor</v>
          </cell>
          <cell r="B138">
            <v>45011</v>
          </cell>
          <cell r="C138" t="str">
            <v>2016/2017</v>
          </cell>
          <cell r="D138" t="str">
            <v>2016-07-10 N</v>
          </cell>
          <cell r="E138" t="str">
            <v>00092</v>
          </cell>
          <cell r="F138" t="str">
            <v>M</v>
          </cell>
          <cell r="G138">
            <v>37635</v>
          </cell>
          <cell r="H138" t="str">
            <v>M</v>
          </cell>
          <cell r="I138" t="str">
            <v>LUKS STAL Osowiec</v>
          </cell>
          <cell r="J138" t="str">
            <v>LUKS STAL OSOWIEC</v>
          </cell>
          <cell r="K138" t="str">
            <v>opolskie</v>
          </cell>
        </row>
        <row r="139">
          <cell r="A139" t="str">
            <v>KOZIOL Jakub</v>
          </cell>
          <cell r="B139">
            <v>43093</v>
          </cell>
          <cell r="C139" t="str">
            <v>2016/2017</v>
          </cell>
          <cell r="D139" t="str">
            <v>2016-07-10 LO</v>
          </cell>
          <cell r="E139" t="str">
            <v>00090</v>
          </cell>
          <cell r="F139" t="str">
            <v>M</v>
          </cell>
          <cell r="G139">
            <v>37166</v>
          </cell>
          <cell r="H139" t="str">
            <v>M</v>
          </cell>
          <cell r="I139" t="str">
            <v>LUKS STAL Osowiec</v>
          </cell>
          <cell r="J139" t="str">
            <v>LUKS STAL OSOWIEC</v>
          </cell>
          <cell r="K139" t="str">
            <v>opolskie</v>
          </cell>
        </row>
        <row r="140">
          <cell r="A140" t="str">
            <v>KRECZMER Oliwier</v>
          </cell>
          <cell r="B140">
            <v>44909</v>
          </cell>
          <cell r="C140" t="str">
            <v>2016/2017</v>
          </cell>
          <cell r="D140" t="str">
            <v>2016-07-10 LO</v>
          </cell>
          <cell r="E140" t="str">
            <v>00095</v>
          </cell>
          <cell r="F140" t="str">
            <v>M</v>
          </cell>
          <cell r="G140">
            <v>38496</v>
          </cell>
          <cell r="H140" t="str">
            <v>M</v>
          </cell>
          <cell r="I140" t="str">
            <v>LUKS STAL Osowiec</v>
          </cell>
          <cell r="J140" t="str">
            <v>LUKS STAL OSOWIEC</v>
          </cell>
          <cell r="K140" t="str">
            <v>opolskie</v>
          </cell>
        </row>
        <row r="141">
          <cell r="A141" t="str">
            <v>KRECZMER Tomasz</v>
          </cell>
          <cell r="B141">
            <v>45009</v>
          </cell>
          <cell r="C141" t="str">
            <v>2016/2017</v>
          </cell>
          <cell r="D141" t="str">
            <v>2016-07-10 N</v>
          </cell>
          <cell r="E141" t="str">
            <v>00089</v>
          </cell>
          <cell r="F141" t="str">
            <v>M</v>
          </cell>
          <cell r="G141">
            <v>36556</v>
          </cell>
          <cell r="H141" t="str">
            <v>M</v>
          </cell>
          <cell r="I141" t="str">
            <v>LUKS STAL Osowiec</v>
          </cell>
          <cell r="J141" t="str">
            <v>LUKS STAL OSOWIEC</v>
          </cell>
          <cell r="K141" t="str">
            <v>opolskie</v>
          </cell>
        </row>
        <row r="142">
          <cell r="A142" t="str">
            <v>KULICZKOWSKI Piotr</v>
          </cell>
          <cell r="B142">
            <v>44344</v>
          </cell>
          <cell r="C142" t="str">
            <v>2016/2017</v>
          </cell>
          <cell r="D142" t="str">
            <v>2016-07-10 LO</v>
          </cell>
          <cell r="E142" t="str">
            <v>00093</v>
          </cell>
          <cell r="F142" t="str">
            <v>M</v>
          </cell>
          <cell r="G142">
            <v>38167</v>
          </cell>
          <cell r="H142" t="str">
            <v>M</v>
          </cell>
          <cell r="I142" t="str">
            <v>LUKS STAL Osowiec</v>
          </cell>
          <cell r="J142" t="str">
            <v>LUKS STAL OSOWIEC</v>
          </cell>
          <cell r="K142" t="str">
            <v>opolskie</v>
          </cell>
        </row>
        <row r="143">
          <cell r="A143" t="str">
            <v>KULICZKOWSKI Viktor</v>
          </cell>
          <cell r="B143">
            <v>45016</v>
          </cell>
          <cell r="C143" t="str">
            <v>2016/2017</v>
          </cell>
          <cell r="D143" t="str">
            <v>2016-07-10 N</v>
          </cell>
          <cell r="E143" t="str">
            <v>00100</v>
          </cell>
          <cell r="F143" t="str">
            <v>M</v>
          </cell>
          <cell r="G143">
            <v>39486</v>
          </cell>
          <cell r="H143" t="str">
            <v>M</v>
          </cell>
          <cell r="I143" t="str">
            <v>LUKS STAL Osowiec</v>
          </cell>
          <cell r="J143" t="str">
            <v>LUKS STAL OSOWIEC</v>
          </cell>
          <cell r="K143" t="str">
            <v>opolskie</v>
          </cell>
        </row>
        <row r="144">
          <cell r="A144" t="str">
            <v>MAZUREK Marta</v>
          </cell>
          <cell r="B144">
            <v>45013</v>
          </cell>
          <cell r="C144" t="str">
            <v>2016/2017</v>
          </cell>
          <cell r="D144" t="str">
            <v>2016-07-10 N</v>
          </cell>
          <cell r="E144" t="str">
            <v>00097</v>
          </cell>
          <cell r="F144" t="str">
            <v>M</v>
          </cell>
          <cell r="G144">
            <v>38618</v>
          </cell>
          <cell r="H144" t="str">
            <v>K</v>
          </cell>
          <cell r="I144" t="str">
            <v>LUKS STAL Osowiec</v>
          </cell>
          <cell r="J144" t="str">
            <v>LUKS STAL OSOWIEC</v>
          </cell>
          <cell r="K144" t="str">
            <v>opolskie</v>
          </cell>
        </row>
        <row r="145">
          <cell r="A145" t="str">
            <v>MORAWIEC Roman</v>
          </cell>
          <cell r="B145">
            <v>33858</v>
          </cell>
          <cell r="C145" t="str">
            <v>2016/2017</v>
          </cell>
          <cell r="D145" t="str">
            <v>2016-07-10 LO</v>
          </cell>
          <cell r="E145" t="str">
            <v>00102</v>
          </cell>
          <cell r="F145" t="str">
            <v>S</v>
          </cell>
          <cell r="G145">
            <v>26274</v>
          </cell>
          <cell r="H145" t="str">
            <v>M</v>
          </cell>
          <cell r="I145" t="str">
            <v>LUKS STAL Osowiec</v>
          </cell>
          <cell r="J145" t="str">
            <v>LUKS STAL OSOWIEC</v>
          </cell>
          <cell r="K145" t="str">
            <v>opolskie</v>
          </cell>
        </row>
        <row r="146">
          <cell r="A146" t="str">
            <v>MURZOWSKA Dagmara</v>
          </cell>
          <cell r="B146">
            <v>33851</v>
          </cell>
          <cell r="C146" t="str">
            <v>2016/2017</v>
          </cell>
          <cell r="D146" t="str">
            <v>2016-07-28 LO</v>
          </cell>
          <cell r="E146" t="str">
            <v>00785</v>
          </cell>
          <cell r="F146" t="str">
            <v>M</v>
          </cell>
          <cell r="G146">
            <v>36224</v>
          </cell>
          <cell r="H146" t="str">
            <v>K</v>
          </cell>
          <cell r="I146" t="str">
            <v>LUKS STAL Osowiec</v>
          </cell>
          <cell r="J146" t="str">
            <v>LUKS STAL OSOWIEC</v>
          </cell>
          <cell r="K146" t="str">
            <v>opolskie</v>
          </cell>
        </row>
        <row r="147">
          <cell r="A147" t="str">
            <v>OTTE Marcin</v>
          </cell>
          <cell r="B147">
            <v>43548</v>
          </cell>
          <cell r="C147" t="str">
            <v>2016/2017</v>
          </cell>
          <cell r="D147" t="str">
            <v>2016-07-10 LO</v>
          </cell>
          <cell r="E147" t="str">
            <v>00094</v>
          </cell>
          <cell r="F147" t="str">
            <v>M</v>
          </cell>
          <cell r="G147">
            <v>38593</v>
          </cell>
          <cell r="H147" t="str">
            <v>M</v>
          </cell>
          <cell r="I147" t="str">
            <v>LUKS STAL Osowiec</v>
          </cell>
          <cell r="J147" t="str">
            <v>LUKS STAL OSOWIEC</v>
          </cell>
          <cell r="K147" t="str">
            <v>opolskie</v>
          </cell>
        </row>
        <row r="148">
          <cell r="A148" t="str">
            <v>PIETRUK Oliwier</v>
          </cell>
          <cell r="B148">
            <v>45015</v>
          </cell>
          <cell r="C148" t="str">
            <v>2016/2017</v>
          </cell>
          <cell r="D148" t="str">
            <v>2016-07-10 N</v>
          </cell>
          <cell r="E148" t="str">
            <v>00099</v>
          </cell>
          <cell r="F148" t="str">
            <v>M</v>
          </cell>
          <cell r="G148">
            <v>39343</v>
          </cell>
          <cell r="H148" t="str">
            <v>M</v>
          </cell>
          <cell r="I148" t="str">
            <v>LUKS STAL Osowiec</v>
          </cell>
          <cell r="J148" t="str">
            <v>LUKS STAL OSOWIEC</v>
          </cell>
          <cell r="K148" t="str">
            <v>opolskie</v>
          </cell>
        </row>
        <row r="149">
          <cell r="A149" t="str">
            <v>POŚPIECH Łukasz</v>
          </cell>
          <cell r="B149">
            <v>45012</v>
          </cell>
          <cell r="C149" t="str">
            <v>2016/2017</v>
          </cell>
          <cell r="D149" t="str">
            <v>2016-07-10 N</v>
          </cell>
          <cell r="E149" t="str">
            <v>00096</v>
          </cell>
          <cell r="F149" t="str">
            <v>M</v>
          </cell>
          <cell r="G149">
            <v>38377</v>
          </cell>
          <cell r="H149" t="str">
            <v>M</v>
          </cell>
          <cell r="I149" t="str">
            <v>LUKS STAL Osowiec</v>
          </cell>
          <cell r="J149" t="str">
            <v>LUKS STAL OSOWIEC</v>
          </cell>
          <cell r="K149" t="str">
            <v>opolskie</v>
          </cell>
        </row>
        <row r="150">
          <cell r="A150" t="str">
            <v>PRZEŹDZIECKA Marta</v>
          </cell>
          <cell r="B150">
            <v>43549</v>
          </cell>
          <cell r="C150" t="str">
            <v>2016/2017</v>
          </cell>
          <cell r="D150" t="str">
            <v>2016-07-10 LO</v>
          </cell>
          <cell r="E150" t="str">
            <v>00101</v>
          </cell>
          <cell r="F150" t="str">
            <v>M</v>
          </cell>
          <cell r="G150">
            <v>39914</v>
          </cell>
          <cell r="H150" t="str">
            <v>K</v>
          </cell>
          <cell r="I150" t="str">
            <v>LUKS STAL Osowiec</v>
          </cell>
          <cell r="J150" t="str">
            <v>LUKS STAL OSOWIEC</v>
          </cell>
          <cell r="K150" t="str">
            <v>opolskie</v>
          </cell>
        </row>
        <row r="151">
          <cell r="A151" t="str">
            <v>PRZEŹDZIECKI Paweł</v>
          </cell>
          <cell r="B151">
            <v>10611</v>
          </cell>
          <cell r="C151" t="str">
            <v>2016/2017</v>
          </cell>
          <cell r="D151" t="str">
            <v>2016-07-10 LO</v>
          </cell>
          <cell r="E151" t="str">
            <v>00088</v>
          </cell>
          <cell r="F151" t="str">
            <v>S</v>
          </cell>
          <cell r="G151">
            <v>27419</v>
          </cell>
          <cell r="H151" t="str">
            <v>M</v>
          </cell>
          <cell r="I151" t="str">
            <v>LUKS STAL Osowiec</v>
          </cell>
          <cell r="J151" t="str">
            <v>LUKS STAL OSOWIEC</v>
          </cell>
          <cell r="K151" t="str">
            <v>opolskie</v>
          </cell>
        </row>
        <row r="152">
          <cell r="A152" t="str">
            <v>PRZYGODA Klaudia</v>
          </cell>
          <cell r="B152">
            <v>35667</v>
          </cell>
          <cell r="C152" t="str">
            <v>2016/2017</v>
          </cell>
          <cell r="D152" t="str">
            <v>2016-07-28 LO</v>
          </cell>
          <cell r="E152" t="str">
            <v>00789</v>
          </cell>
          <cell r="F152" t="str">
            <v>M</v>
          </cell>
          <cell r="G152">
            <v>37449</v>
          </cell>
          <cell r="H152" t="str">
            <v>K</v>
          </cell>
          <cell r="I152" t="str">
            <v>LUKS STAL Osowiec</v>
          </cell>
          <cell r="J152" t="str">
            <v>LUKS STAL OSOWIEC</v>
          </cell>
          <cell r="K152" t="str">
            <v>opolskie</v>
          </cell>
        </row>
        <row r="153">
          <cell r="A153" t="str">
            <v>RATAJ Gabriela</v>
          </cell>
          <cell r="B153">
            <v>35668</v>
          </cell>
          <cell r="C153" t="str">
            <v>2016/2017</v>
          </cell>
          <cell r="D153" t="str">
            <v>2016-07-28 LO</v>
          </cell>
          <cell r="E153" t="str">
            <v>00790</v>
          </cell>
          <cell r="F153" t="str">
            <v>M</v>
          </cell>
          <cell r="G153">
            <v>37258</v>
          </cell>
          <cell r="H153" t="str">
            <v>K</v>
          </cell>
          <cell r="I153" t="str">
            <v>LUKS STAL Osowiec</v>
          </cell>
          <cell r="J153" t="str">
            <v>LUKS STAL OSOWIEC</v>
          </cell>
          <cell r="K153" t="str">
            <v>opolskie</v>
          </cell>
        </row>
        <row r="154">
          <cell r="A154" t="str">
            <v>SETNICKA Emilia</v>
          </cell>
          <cell r="B154">
            <v>33852</v>
          </cell>
          <cell r="C154" t="str">
            <v>2016/2017</v>
          </cell>
          <cell r="D154" t="str">
            <v>2016-07-28 LO</v>
          </cell>
          <cell r="E154" t="str">
            <v>00786</v>
          </cell>
          <cell r="F154" t="str">
            <v>M</v>
          </cell>
          <cell r="G154">
            <v>37049</v>
          </cell>
          <cell r="H154" t="str">
            <v>K</v>
          </cell>
          <cell r="I154" t="str">
            <v>LUKS STAL Osowiec</v>
          </cell>
          <cell r="J154" t="str">
            <v>LUKS STAL OSOWIEC</v>
          </cell>
          <cell r="K154" t="str">
            <v>opolskie</v>
          </cell>
        </row>
        <row r="155">
          <cell r="A155" t="str">
            <v>SINICKA Marta</v>
          </cell>
          <cell r="B155">
            <v>19008</v>
          </cell>
          <cell r="C155" t="str">
            <v>2016/2017</v>
          </cell>
          <cell r="D155" t="str">
            <v>2016-07-28 LO</v>
          </cell>
          <cell r="E155" t="str">
            <v>00784</v>
          </cell>
          <cell r="F155" t="str">
            <v>S</v>
          </cell>
          <cell r="G155">
            <v>34717</v>
          </cell>
          <cell r="H155" t="str">
            <v>K</v>
          </cell>
          <cell r="I155" t="str">
            <v>LUKS STAL Osowiec</v>
          </cell>
          <cell r="J155" t="str">
            <v>LUKS STAL OSOWIEC</v>
          </cell>
          <cell r="K155" t="str">
            <v>opolskie</v>
          </cell>
        </row>
        <row r="156">
          <cell r="A156" t="str">
            <v>GAJEWSKI Andrzej</v>
          </cell>
          <cell r="B156">
            <v>25383</v>
          </cell>
          <cell r="C156" t="str">
            <v>2016/2017</v>
          </cell>
          <cell r="D156" t="str">
            <v>2016-08-25 LO</v>
          </cell>
          <cell r="E156" t="str">
            <v>02478</v>
          </cell>
          <cell r="F156" t="str">
            <v>S</v>
          </cell>
          <cell r="G156">
            <v>26633</v>
          </cell>
          <cell r="H156" t="str">
            <v>M</v>
          </cell>
          <cell r="I156" t="str">
            <v>LZS GROM Szybowice</v>
          </cell>
          <cell r="J156" t="str">
            <v>LZS GROM SZYBOWICE</v>
          </cell>
          <cell r="K156" t="str">
            <v>opolskie</v>
          </cell>
        </row>
        <row r="157">
          <cell r="A157" t="str">
            <v>GOŁĘBIOWSKI Zygmunt</v>
          </cell>
          <cell r="B157">
            <v>25384</v>
          </cell>
          <cell r="C157" t="str">
            <v>2016/2017</v>
          </cell>
          <cell r="D157" t="str">
            <v>2016-08-25 LO</v>
          </cell>
          <cell r="E157" t="str">
            <v>02477</v>
          </cell>
          <cell r="F157" t="str">
            <v>S</v>
          </cell>
          <cell r="G157">
            <v>23295</v>
          </cell>
          <cell r="H157" t="str">
            <v>M</v>
          </cell>
          <cell r="I157" t="str">
            <v>LZS GROM Szybowice</v>
          </cell>
          <cell r="J157" t="str">
            <v>LZS GROM SZYBOWICE</v>
          </cell>
          <cell r="K157" t="str">
            <v>opolskie</v>
          </cell>
        </row>
        <row r="158">
          <cell r="A158" t="str">
            <v>GÓRKA Krzysztof</v>
          </cell>
          <cell r="B158">
            <v>35369</v>
          </cell>
          <cell r="C158" t="str">
            <v>2016/2017</v>
          </cell>
          <cell r="D158" t="str">
            <v>2016-08-25 LO</v>
          </cell>
          <cell r="E158" t="str">
            <v>02483</v>
          </cell>
          <cell r="F158" t="str">
            <v>S</v>
          </cell>
          <cell r="G158">
            <v>21528</v>
          </cell>
          <cell r="H158" t="str">
            <v>M</v>
          </cell>
          <cell r="I158" t="str">
            <v>LZS GROM Szybowice</v>
          </cell>
          <cell r="J158" t="str">
            <v>LZS GROM SZYBOWICE</v>
          </cell>
          <cell r="K158" t="str">
            <v>opolskie</v>
          </cell>
        </row>
        <row r="159">
          <cell r="A159" t="str">
            <v>HUMINIECKI Stanisław</v>
          </cell>
          <cell r="B159">
            <v>25385</v>
          </cell>
          <cell r="C159" t="str">
            <v>2016/2017</v>
          </cell>
          <cell r="D159" t="str">
            <v>2016-08-25 LO</v>
          </cell>
          <cell r="E159" t="str">
            <v>02482</v>
          </cell>
          <cell r="F159" t="str">
            <v>S</v>
          </cell>
          <cell r="G159">
            <v>22319</v>
          </cell>
          <cell r="H159" t="str">
            <v>M</v>
          </cell>
          <cell r="I159" t="str">
            <v>LZS GROM Szybowice</v>
          </cell>
          <cell r="J159" t="str">
            <v>LZS GROM SZYBOWICE</v>
          </cell>
          <cell r="K159" t="str">
            <v>opolskie</v>
          </cell>
        </row>
        <row r="160">
          <cell r="A160" t="str">
            <v>ŁOJEK Bogusław</v>
          </cell>
          <cell r="B160">
            <v>27746</v>
          </cell>
          <cell r="C160" t="str">
            <v>2016/2017</v>
          </cell>
          <cell r="D160" t="str">
            <v>2016-08-25 LO</v>
          </cell>
          <cell r="E160" t="str">
            <v>02479</v>
          </cell>
          <cell r="F160" t="str">
            <v>S</v>
          </cell>
          <cell r="G160">
            <v>21827</v>
          </cell>
          <cell r="H160" t="str">
            <v>M</v>
          </cell>
          <cell r="I160" t="str">
            <v>LZS GROM Szybowice</v>
          </cell>
          <cell r="J160" t="str">
            <v>LZS GROM SZYBOWICE</v>
          </cell>
          <cell r="K160" t="str">
            <v>opolskie</v>
          </cell>
        </row>
        <row r="161">
          <cell r="A161" t="str">
            <v>PLEWNIA Adam</v>
          </cell>
          <cell r="B161">
            <v>25387</v>
          </cell>
          <cell r="C161" t="str">
            <v>2016/2017</v>
          </cell>
          <cell r="D161" t="str">
            <v>2016-08-25 LO</v>
          </cell>
          <cell r="E161" t="str">
            <v>02481</v>
          </cell>
          <cell r="F161" t="str">
            <v>S</v>
          </cell>
          <cell r="G161">
            <v>25560</v>
          </cell>
          <cell r="H161" t="str">
            <v>M</v>
          </cell>
          <cell r="I161" t="str">
            <v>LZS GROM Szybowice</v>
          </cell>
          <cell r="J161" t="str">
            <v>LZS GROM SZYBOWICE</v>
          </cell>
          <cell r="K161" t="str">
            <v>opolskie</v>
          </cell>
        </row>
        <row r="162">
          <cell r="A162" t="str">
            <v>SWAŁTEK Bogusław</v>
          </cell>
          <cell r="B162">
            <v>27745</v>
          </cell>
          <cell r="C162" t="str">
            <v>2016/2017</v>
          </cell>
          <cell r="D162" t="str">
            <v>2016-08-25 LO</v>
          </cell>
          <cell r="E162" t="str">
            <v>02480</v>
          </cell>
          <cell r="F162" t="str">
            <v>S</v>
          </cell>
          <cell r="G162">
            <v>23714</v>
          </cell>
          <cell r="H162" t="str">
            <v>M</v>
          </cell>
          <cell r="I162" t="str">
            <v>LZS GROM Szybowice</v>
          </cell>
          <cell r="J162" t="str">
            <v>LZS GROM SZYBOWICE</v>
          </cell>
          <cell r="K162" t="str">
            <v>opolskie</v>
          </cell>
        </row>
        <row r="163">
          <cell r="A163" t="str">
            <v>ZAJĄC Stanisław</v>
          </cell>
          <cell r="B163">
            <v>25388</v>
          </cell>
          <cell r="C163" t="str">
            <v>2016/2017</v>
          </cell>
          <cell r="D163" t="str">
            <v>2016-08-25 LO</v>
          </cell>
          <cell r="E163" t="str">
            <v>02476</v>
          </cell>
          <cell r="F163" t="str">
            <v>S</v>
          </cell>
          <cell r="G163">
            <v>21798</v>
          </cell>
          <cell r="H163" t="str">
            <v>M</v>
          </cell>
          <cell r="I163" t="str">
            <v>LZS GROM Szybowice</v>
          </cell>
          <cell r="J163" t="str">
            <v>LZS GROM SZYBOWICE</v>
          </cell>
          <cell r="K163" t="str">
            <v>opolskie</v>
          </cell>
        </row>
        <row r="164">
          <cell r="A164" t="str">
            <v>DMYTRUSZYŃSKI Paweł</v>
          </cell>
          <cell r="B164">
            <v>41939</v>
          </cell>
          <cell r="C164" t="str">
            <v>2016/2017</v>
          </cell>
          <cell r="D164" t="str">
            <v>2016-09-03 LO</v>
          </cell>
          <cell r="E164" t="str">
            <v>04463</v>
          </cell>
          <cell r="F164" t="str">
            <v>M</v>
          </cell>
          <cell r="G164">
            <v>38547</v>
          </cell>
          <cell r="H164" t="str">
            <v>M</v>
          </cell>
          <cell r="I164" t="str">
            <v>LZS Kujakowice</v>
          </cell>
          <cell r="J164" t="str">
            <v>LZS KUJAKOWICE</v>
          </cell>
          <cell r="K164" t="str">
            <v>opolskie</v>
          </cell>
        </row>
        <row r="165">
          <cell r="A165" t="str">
            <v>DUDA Grzegorz</v>
          </cell>
          <cell r="B165">
            <v>687</v>
          </cell>
          <cell r="C165" t="str">
            <v>2016/2017</v>
          </cell>
          <cell r="D165" t="str">
            <v>2016-09-03 LO</v>
          </cell>
          <cell r="E165" t="str">
            <v>04453</v>
          </cell>
          <cell r="F165" t="str">
            <v>S</v>
          </cell>
          <cell r="G165">
            <v>31038</v>
          </cell>
          <cell r="H165" t="str">
            <v>M</v>
          </cell>
          <cell r="I165" t="str">
            <v>LZS Kujakowice</v>
          </cell>
          <cell r="J165" t="str">
            <v>LZS KUJAKOWICE</v>
          </cell>
          <cell r="K165" t="str">
            <v>opolskie</v>
          </cell>
        </row>
        <row r="166">
          <cell r="A166" t="str">
            <v>FORTUNKO Tomasz</v>
          </cell>
          <cell r="B166">
            <v>1161</v>
          </cell>
          <cell r="C166" t="str">
            <v>2016/2017</v>
          </cell>
          <cell r="D166" t="str">
            <v>2016-09-10 LO</v>
          </cell>
          <cell r="E166" t="str">
            <v>07955</v>
          </cell>
          <cell r="F166" t="str">
            <v>S</v>
          </cell>
          <cell r="G166">
            <v>32123</v>
          </cell>
          <cell r="H166" t="str">
            <v>M</v>
          </cell>
          <cell r="I166" t="str">
            <v>LZS Kujakowice</v>
          </cell>
          <cell r="J166" t="str">
            <v>LZS KUJAKOWICE</v>
          </cell>
          <cell r="K166" t="str">
            <v>opolskie</v>
          </cell>
        </row>
        <row r="167">
          <cell r="A167" t="str">
            <v>GERLIC Piotr</v>
          </cell>
          <cell r="B167">
            <v>10035</v>
          </cell>
          <cell r="C167" t="str">
            <v>2016/2017</v>
          </cell>
          <cell r="D167" t="str">
            <v>2016-09-03 LO</v>
          </cell>
          <cell r="E167" t="str">
            <v>04452</v>
          </cell>
          <cell r="F167" t="str">
            <v>S</v>
          </cell>
          <cell r="G167">
            <v>31941</v>
          </cell>
          <cell r="H167" t="str">
            <v>M</v>
          </cell>
          <cell r="I167" t="str">
            <v>LZS Kujakowice</v>
          </cell>
          <cell r="J167" t="str">
            <v>LZS KUJAKOWICE</v>
          </cell>
          <cell r="K167" t="str">
            <v>opolskie</v>
          </cell>
        </row>
        <row r="168">
          <cell r="A168" t="str">
            <v>GŁUSZEK Wojciech</v>
          </cell>
          <cell r="B168">
            <v>29054</v>
          </cell>
          <cell r="C168" t="str">
            <v>2016/2017</v>
          </cell>
          <cell r="D168" t="str">
            <v>2016-09-03 LO</v>
          </cell>
          <cell r="E168" t="str">
            <v>04468</v>
          </cell>
          <cell r="F168" t="str">
            <v>S</v>
          </cell>
          <cell r="G168">
            <v>35110</v>
          </cell>
          <cell r="H168" t="str">
            <v>M</v>
          </cell>
          <cell r="I168" t="str">
            <v>LZS Kujakowice</v>
          </cell>
          <cell r="J168" t="str">
            <v>LZS KUJAKOWICE</v>
          </cell>
          <cell r="K168" t="str">
            <v>opolskie</v>
          </cell>
        </row>
        <row r="169">
          <cell r="A169" t="str">
            <v>IWASYSZYN Wojciech</v>
          </cell>
          <cell r="B169">
            <v>6858</v>
          </cell>
          <cell r="C169" t="str">
            <v>2016/2017</v>
          </cell>
          <cell r="D169" t="str">
            <v>2016-09-03 LO</v>
          </cell>
          <cell r="E169" t="str">
            <v>04455</v>
          </cell>
          <cell r="F169" t="str">
            <v>S</v>
          </cell>
          <cell r="G169">
            <v>32504</v>
          </cell>
          <cell r="H169" t="str">
            <v>M</v>
          </cell>
          <cell r="I169" t="str">
            <v>LZS Kujakowice</v>
          </cell>
          <cell r="J169" t="str">
            <v>LZS KUJAKOWICE</v>
          </cell>
          <cell r="K169" t="str">
            <v>opolskie</v>
          </cell>
        </row>
        <row r="170">
          <cell r="A170" t="str">
            <v>JANTOS Dawid</v>
          </cell>
          <cell r="B170">
            <v>10036</v>
          </cell>
          <cell r="C170" t="str">
            <v>2016/2017</v>
          </cell>
          <cell r="D170" t="str">
            <v>2016-09-03 LO</v>
          </cell>
          <cell r="E170" t="str">
            <v>04451</v>
          </cell>
          <cell r="F170" t="str">
            <v>S</v>
          </cell>
          <cell r="G170">
            <v>31783</v>
          </cell>
          <cell r="H170" t="str">
            <v>M</v>
          </cell>
          <cell r="I170" t="str">
            <v>LZS Kujakowice</v>
          </cell>
          <cell r="J170" t="str">
            <v>LZS KUJAKOWICE</v>
          </cell>
          <cell r="K170" t="str">
            <v>opolskie</v>
          </cell>
        </row>
        <row r="171">
          <cell r="A171" t="str">
            <v>JEDYNAK Tomasz</v>
          </cell>
          <cell r="B171">
            <v>5376</v>
          </cell>
          <cell r="C171" t="str">
            <v>2016/2017</v>
          </cell>
          <cell r="D171" t="str">
            <v>2016-09-10 LO                        zmiana z licencji LZS ORION BRANDA Bukowice 2016-09-09 LO</v>
          </cell>
          <cell r="E171" t="str">
            <v>07637</v>
          </cell>
          <cell r="F171" t="str">
            <v>S</v>
          </cell>
          <cell r="G171">
            <v>32013</v>
          </cell>
          <cell r="H171" t="str">
            <v>M</v>
          </cell>
          <cell r="I171" t="str">
            <v>LZS Kujakowice</v>
          </cell>
          <cell r="J171" t="str">
            <v>LZS KUJAKOWICE</v>
          </cell>
          <cell r="K171" t="str">
            <v>opolskie</v>
          </cell>
        </row>
        <row r="172">
          <cell r="A172" t="str">
            <v>JUNG Dawid</v>
          </cell>
          <cell r="B172">
            <v>37645</v>
          </cell>
          <cell r="C172" t="str">
            <v>2016/2017</v>
          </cell>
          <cell r="D172" t="str">
            <v>2016-09-03 LO</v>
          </cell>
          <cell r="E172" t="str">
            <v>04459</v>
          </cell>
          <cell r="F172" t="str">
            <v>S</v>
          </cell>
          <cell r="G172">
            <v>35918</v>
          </cell>
          <cell r="H172" t="str">
            <v>M</v>
          </cell>
          <cell r="I172" t="str">
            <v>LZS Kujakowice</v>
          </cell>
          <cell r="J172" t="str">
            <v>LZS KUJAKOWICE</v>
          </cell>
          <cell r="K172" t="str">
            <v>opolskie</v>
          </cell>
        </row>
        <row r="173">
          <cell r="A173" t="str">
            <v>KOTYRBA Patryk</v>
          </cell>
          <cell r="B173">
            <v>41942</v>
          </cell>
          <cell r="C173" t="str">
            <v>2016/2017</v>
          </cell>
          <cell r="D173" t="str">
            <v>2016-09-03 LO</v>
          </cell>
          <cell r="E173" t="str">
            <v>04470</v>
          </cell>
          <cell r="F173" t="str">
            <v>M</v>
          </cell>
          <cell r="G173">
            <v>38771</v>
          </cell>
          <cell r="H173" t="str">
            <v>M</v>
          </cell>
          <cell r="I173" t="str">
            <v>LZS Kujakowice</v>
          </cell>
          <cell r="J173" t="str">
            <v>LZS KUJAKOWICE</v>
          </cell>
          <cell r="K173" t="str">
            <v>opolskie</v>
          </cell>
        </row>
        <row r="174">
          <cell r="A174" t="str">
            <v>KOWALSKI Tymoteusz</v>
          </cell>
          <cell r="B174">
            <v>41941</v>
          </cell>
          <cell r="C174" t="str">
            <v>2016/2017</v>
          </cell>
          <cell r="D174" t="str">
            <v>2016-09-03 LO</v>
          </cell>
          <cell r="E174" t="str">
            <v>04466</v>
          </cell>
          <cell r="F174" t="str">
            <v>M</v>
          </cell>
          <cell r="G174">
            <v>38772</v>
          </cell>
          <cell r="H174" t="str">
            <v>M</v>
          </cell>
          <cell r="I174" t="str">
            <v>LZS Kujakowice</v>
          </cell>
          <cell r="J174" t="str">
            <v>LZS KUJAKOWICE</v>
          </cell>
          <cell r="K174" t="str">
            <v>opolskie</v>
          </cell>
        </row>
        <row r="175">
          <cell r="A175" t="str">
            <v>KRAWCZYK Sandra</v>
          </cell>
          <cell r="B175">
            <v>41347</v>
          </cell>
          <cell r="C175" t="str">
            <v>2016/2017</v>
          </cell>
          <cell r="D175" t="str">
            <v>2016-09-03 LO</v>
          </cell>
          <cell r="E175" t="str">
            <v>04471</v>
          </cell>
          <cell r="F175" t="str">
            <v>M</v>
          </cell>
          <cell r="G175">
            <v>37688</v>
          </cell>
          <cell r="H175" t="str">
            <v>K</v>
          </cell>
          <cell r="I175" t="str">
            <v>LZS Kujakowice</v>
          </cell>
          <cell r="J175" t="str">
            <v>LZS KUJAKOWICE</v>
          </cell>
          <cell r="K175" t="str">
            <v>opolskie</v>
          </cell>
        </row>
        <row r="176">
          <cell r="A176" t="str">
            <v>LANGNER Dominik</v>
          </cell>
          <cell r="B176">
            <v>42652</v>
          </cell>
          <cell r="C176" t="str">
            <v>2016/2017</v>
          </cell>
          <cell r="D176" t="str">
            <v>2016-09-03 LO</v>
          </cell>
          <cell r="E176" t="str">
            <v>04465</v>
          </cell>
          <cell r="F176" t="str">
            <v>M</v>
          </cell>
          <cell r="G176">
            <v>37446</v>
          </cell>
          <cell r="H176" t="str">
            <v>M</v>
          </cell>
          <cell r="I176" t="str">
            <v>LZS Kujakowice</v>
          </cell>
          <cell r="J176" t="str">
            <v>LZS KUJAKOWICE</v>
          </cell>
          <cell r="K176" t="str">
            <v>opolskie</v>
          </cell>
        </row>
        <row r="177">
          <cell r="A177" t="str">
            <v>LANGNER Łukasz</v>
          </cell>
          <cell r="B177">
            <v>41940</v>
          </cell>
          <cell r="C177" t="str">
            <v>2016/2017</v>
          </cell>
          <cell r="D177" t="str">
            <v>2016-09-03 LO</v>
          </cell>
          <cell r="E177" t="str">
            <v>04464</v>
          </cell>
          <cell r="F177" t="str">
            <v>M</v>
          </cell>
          <cell r="G177">
            <v>38742</v>
          </cell>
          <cell r="H177" t="str">
            <v>M</v>
          </cell>
          <cell r="I177" t="str">
            <v>LZS Kujakowice</v>
          </cell>
          <cell r="J177" t="str">
            <v>LZS KUJAKOWICE</v>
          </cell>
          <cell r="K177" t="str">
            <v>opolskie</v>
          </cell>
        </row>
        <row r="178">
          <cell r="A178" t="str">
            <v>LOREK Kamil</v>
          </cell>
          <cell r="B178">
            <v>27276</v>
          </cell>
          <cell r="C178" t="str">
            <v>2016/2017</v>
          </cell>
          <cell r="D178" t="str">
            <v>2016-09-03 LO</v>
          </cell>
          <cell r="E178" t="str">
            <v>04458</v>
          </cell>
          <cell r="F178" t="str">
            <v>S</v>
          </cell>
          <cell r="G178">
            <v>35441</v>
          </cell>
          <cell r="H178" t="str">
            <v>M</v>
          </cell>
          <cell r="I178" t="str">
            <v>LZS Kujakowice</v>
          </cell>
          <cell r="J178" t="str">
            <v>LZS KUJAKOWICE</v>
          </cell>
          <cell r="K178" t="str">
            <v>opolskie</v>
          </cell>
        </row>
        <row r="179">
          <cell r="A179" t="str">
            <v>LOREK Patrycja</v>
          </cell>
          <cell r="B179">
            <v>39887</v>
          </cell>
          <cell r="C179" t="str">
            <v>2016/2017</v>
          </cell>
          <cell r="D179" t="str">
            <v>2016-09-03 LO</v>
          </cell>
          <cell r="E179" t="str">
            <v>04461</v>
          </cell>
          <cell r="F179" t="str">
            <v>S</v>
          </cell>
          <cell r="G179">
            <v>36014</v>
          </cell>
          <cell r="H179" t="str">
            <v>K</v>
          </cell>
          <cell r="I179" t="str">
            <v>LZS Kujakowice</v>
          </cell>
          <cell r="J179" t="str">
            <v>LZS KUJAKOWICE</v>
          </cell>
          <cell r="K179" t="str">
            <v>opolskie</v>
          </cell>
        </row>
        <row r="180">
          <cell r="A180" t="str">
            <v>MARCINISZYN Paweł</v>
          </cell>
          <cell r="B180">
            <v>41943</v>
          </cell>
          <cell r="C180" t="str">
            <v>2016/2017</v>
          </cell>
          <cell r="D180" t="str">
            <v>2016-09-03 LO</v>
          </cell>
          <cell r="E180" t="str">
            <v>04467</v>
          </cell>
          <cell r="F180" t="str">
            <v>M</v>
          </cell>
          <cell r="G180">
            <v>38414</v>
          </cell>
          <cell r="H180" t="str">
            <v>M</v>
          </cell>
          <cell r="I180" t="str">
            <v>LZS Kujakowice</v>
          </cell>
          <cell r="J180" t="str">
            <v>LZS KUJAKOWICE</v>
          </cell>
          <cell r="K180" t="str">
            <v>opolskie</v>
          </cell>
        </row>
        <row r="181">
          <cell r="A181" t="str">
            <v>MNICH Norbert</v>
          </cell>
          <cell r="B181">
            <v>37326</v>
          </cell>
          <cell r="C181" t="str">
            <v>2016/2017</v>
          </cell>
          <cell r="D181" t="str">
            <v>2016-09-03 LO</v>
          </cell>
          <cell r="E181" t="str">
            <v>04457</v>
          </cell>
          <cell r="F181" t="str">
            <v>S</v>
          </cell>
          <cell r="G181">
            <v>24215</v>
          </cell>
          <cell r="H181" t="str">
            <v>M</v>
          </cell>
          <cell r="I181" t="str">
            <v>LZS Kujakowice</v>
          </cell>
          <cell r="J181" t="str">
            <v>LZS KUJAKOWICE</v>
          </cell>
          <cell r="K181" t="str">
            <v>opolskie</v>
          </cell>
        </row>
        <row r="182">
          <cell r="A182" t="str">
            <v>PŁÓCIENNIK Marek</v>
          </cell>
          <cell r="B182">
            <v>9377</v>
          </cell>
          <cell r="C182" t="str">
            <v>2016/2017</v>
          </cell>
          <cell r="D182" t="str">
            <v>2016-09-03 LO</v>
          </cell>
          <cell r="E182" t="str">
            <v>04456</v>
          </cell>
          <cell r="F182" t="str">
            <v>S</v>
          </cell>
          <cell r="G182">
            <v>32264</v>
          </cell>
          <cell r="H182" t="str">
            <v>M</v>
          </cell>
          <cell r="I182" t="str">
            <v>LZS Kujakowice</v>
          </cell>
          <cell r="J182" t="str">
            <v>LZS KUJAKOWICE</v>
          </cell>
          <cell r="K182" t="str">
            <v>opolskie</v>
          </cell>
        </row>
        <row r="183">
          <cell r="A183" t="str">
            <v>POPRAWA Klaudia</v>
          </cell>
          <cell r="B183">
            <v>44889</v>
          </cell>
          <cell r="C183" t="str">
            <v>2016/2017</v>
          </cell>
          <cell r="D183" t="str">
            <v>2016-09-03 LO</v>
          </cell>
          <cell r="E183" t="str">
            <v>04469</v>
          </cell>
          <cell r="F183" t="str">
            <v>M</v>
          </cell>
          <cell r="G183">
            <v>38705</v>
          </cell>
          <cell r="H183" t="str">
            <v>K</v>
          </cell>
          <cell r="I183" t="str">
            <v>LZS Kujakowice</v>
          </cell>
          <cell r="J183" t="str">
            <v>LZS KUJAKOWICE</v>
          </cell>
          <cell r="K183" t="str">
            <v>opolskie</v>
          </cell>
        </row>
        <row r="184">
          <cell r="A184" t="str">
            <v>POPRAWA Paweł</v>
          </cell>
          <cell r="B184">
            <v>39885</v>
          </cell>
          <cell r="C184" t="str">
            <v>2016/2017</v>
          </cell>
          <cell r="D184" t="str">
            <v>2016-09-03 LO</v>
          </cell>
          <cell r="E184" t="str">
            <v>04460</v>
          </cell>
          <cell r="F184" t="str">
            <v>M</v>
          </cell>
          <cell r="G184">
            <v>36412</v>
          </cell>
          <cell r="H184" t="str">
            <v>M</v>
          </cell>
          <cell r="I184" t="str">
            <v>LZS Kujakowice</v>
          </cell>
          <cell r="J184" t="str">
            <v>LZS KUJAKOWICE</v>
          </cell>
          <cell r="K184" t="str">
            <v>opolskie</v>
          </cell>
        </row>
        <row r="185">
          <cell r="A185" t="str">
            <v>WDOWIK Tomasz</v>
          </cell>
          <cell r="B185">
            <v>158</v>
          </cell>
          <cell r="C185" t="str">
            <v>2016/2017</v>
          </cell>
          <cell r="D185" t="str">
            <v>2016-09-03 LO</v>
          </cell>
          <cell r="E185" t="str">
            <v>04454</v>
          </cell>
          <cell r="F185" t="str">
            <v>S</v>
          </cell>
          <cell r="G185">
            <v>29378</v>
          </cell>
          <cell r="H185" t="str">
            <v>M</v>
          </cell>
          <cell r="I185" t="str">
            <v>LZS Kujakowice</v>
          </cell>
          <cell r="J185" t="str">
            <v>LZS KUJAKOWICE</v>
          </cell>
          <cell r="K185" t="str">
            <v>opolskie</v>
          </cell>
        </row>
        <row r="186">
          <cell r="A186" t="str">
            <v>WOŹNIK Aleksandra</v>
          </cell>
          <cell r="B186">
            <v>46489</v>
          </cell>
          <cell r="C186" t="str">
            <v>2016/2017</v>
          </cell>
          <cell r="D186" t="str">
            <v>2016-11-16 N</v>
          </cell>
          <cell r="E186" t="str">
            <v>09409</v>
          </cell>
          <cell r="F186" t="str">
            <v>M</v>
          </cell>
          <cell r="G186">
            <v>37028</v>
          </cell>
          <cell r="H186" t="str">
            <v>K</v>
          </cell>
          <cell r="I186" t="str">
            <v>LZS Kujakowice</v>
          </cell>
          <cell r="J186" t="str">
            <v>LZS KUJAKOWICE</v>
          </cell>
          <cell r="K186" t="str">
            <v>opolskie</v>
          </cell>
        </row>
        <row r="187">
          <cell r="A187" t="str">
            <v>WOŹNY Rafał</v>
          </cell>
          <cell r="B187">
            <v>39888</v>
          </cell>
          <cell r="C187" t="str">
            <v>2016/2017</v>
          </cell>
          <cell r="D187" t="str">
            <v>2016-09-03 LO</v>
          </cell>
          <cell r="E187" t="str">
            <v>04462</v>
          </cell>
          <cell r="F187" t="str">
            <v>M</v>
          </cell>
          <cell r="G187">
            <v>37533</v>
          </cell>
          <cell r="H187" t="str">
            <v>M</v>
          </cell>
          <cell r="I187" t="str">
            <v>LZS Kujakowice</v>
          </cell>
          <cell r="J187" t="str">
            <v>LZS KUJAKOWICE</v>
          </cell>
          <cell r="K187" t="str">
            <v>opolskie</v>
          </cell>
        </row>
        <row r="188">
          <cell r="A188" t="str">
            <v>BIELAK Wiktoria</v>
          </cell>
          <cell r="B188">
            <v>43600</v>
          </cell>
          <cell r="C188" t="str">
            <v>2016/2017</v>
          </cell>
          <cell r="D188" t="str">
            <v>2016-09-20 LO</v>
          </cell>
          <cell r="E188" t="str">
            <v>08688</v>
          </cell>
          <cell r="F188" t="str">
            <v>M</v>
          </cell>
          <cell r="G188">
            <v>37058</v>
          </cell>
          <cell r="H188" t="str">
            <v>K</v>
          </cell>
          <cell r="I188" t="str">
            <v>LZS MŁYN-POL Zakrzów</v>
          </cell>
          <cell r="J188" t="str">
            <v>LZS MŁYN-POL ZAKRZÓW</v>
          </cell>
          <cell r="K188" t="str">
            <v>opolskie</v>
          </cell>
        </row>
        <row r="189">
          <cell r="A189" t="str">
            <v>CICHY Tomasz</v>
          </cell>
          <cell r="B189">
            <v>37647</v>
          </cell>
          <cell r="C189" t="str">
            <v>2016/2017</v>
          </cell>
          <cell r="D189" t="str">
            <v>2016-09-20 LO</v>
          </cell>
          <cell r="E189" t="str">
            <v>08684</v>
          </cell>
          <cell r="F189" t="str">
            <v>M</v>
          </cell>
          <cell r="G189">
            <v>36304</v>
          </cell>
          <cell r="H189" t="str">
            <v>M</v>
          </cell>
          <cell r="I189" t="str">
            <v>LZS MŁYN-POL Zakrzów</v>
          </cell>
          <cell r="J189" t="str">
            <v>LZS MŁYN-POL ZAKRZÓW</v>
          </cell>
          <cell r="K189" t="str">
            <v>opolskie</v>
          </cell>
        </row>
        <row r="190">
          <cell r="A190" t="str">
            <v>HAMERLIK Mateusz</v>
          </cell>
          <cell r="B190">
            <v>43597</v>
          </cell>
          <cell r="C190" t="str">
            <v>2016/2017</v>
          </cell>
          <cell r="D190" t="str">
            <v>2016-09-20 LO</v>
          </cell>
          <cell r="E190" t="str">
            <v>08685</v>
          </cell>
          <cell r="F190" t="str">
            <v>M</v>
          </cell>
          <cell r="G190">
            <v>36973</v>
          </cell>
          <cell r="H190" t="str">
            <v>M</v>
          </cell>
          <cell r="I190" t="str">
            <v>LZS MŁYN-POL Zakrzów</v>
          </cell>
          <cell r="J190" t="str">
            <v>LZS MŁYN-POL ZAKRZÓW</v>
          </cell>
          <cell r="K190" t="str">
            <v>opolskie</v>
          </cell>
        </row>
        <row r="191">
          <cell r="A191" t="str">
            <v>PIEGSA Dawid</v>
          </cell>
          <cell r="B191">
            <v>46210</v>
          </cell>
          <cell r="C191" t="str">
            <v>2016/2017</v>
          </cell>
          <cell r="D191" t="str">
            <v>2016-09-20 N</v>
          </cell>
          <cell r="E191" t="str">
            <v>08691</v>
          </cell>
          <cell r="F191" t="str">
            <v>M</v>
          </cell>
          <cell r="G191">
            <v>37136</v>
          </cell>
          <cell r="H191" t="str">
            <v>M</v>
          </cell>
          <cell r="I191" t="str">
            <v>LZS MŁYN-POL Zakrzów</v>
          </cell>
          <cell r="J191" t="str">
            <v>LZS MŁYN-POL ZAKRZÓW</v>
          </cell>
          <cell r="K191" t="str">
            <v>opolskie</v>
          </cell>
        </row>
        <row r="192">
          <cell r="A192" t="str">
            <v>PIEGSA Marcel</v>
          </cell>
          <cell r="B192">
            <v>43596</v>
          </cell>
          <cell r="C192" t="str">
            <v>2016/2017</v>
          </cell>
          <cell r="D192" t="str">
            <v>2016-09-20 LO</v>
          </cell>
          <cell r="E192" t="str">
            <v>08687</v>
          </cell>
          <cell r="F192" t="str">
            <v>M</v>
          </cell>
          <cell r="G192">
            <v>37759</v>
          </cell>
          <cell r="H192" t="str">
            <v>M</v>
          </cell>
          <cell r="I192" t="str">
            <v>LZS MŁYN-POL Zakrzów</v>
          </cell>
          <cell r="J192" t="str">
            <v>LZS MŁYN-POL ZAKRZÓW</v>
          </cell>
          <cell r="K192" t="str">
            <v>opolskie</v>
          </cell>
        </row>
        <row r="193">
          <cell r="A193" t="str">
            <v>PIEGSA Patryk</v>
          </cell>
          <cell r="B193">
            <v>43595</v>
          </cell>
          <cell r="C193" t="str">
            <v>2016/2017</v>
          </cell>
          <cell r="D193" t="str">
            <v>2016-09-20 LO</v>
          </cell>
          <cell r="E193" t="str">
            <v>08686</v>
          </cell>
          <cell r="F193" t="str">
            <v>M</v>
          </cell>
          <cell r="G193">
            <v>36400</v>
          </cell>
          <cell r="H193" t="str">
            <v>M</v>
          </cell>
          <cell r="I193" t="str">
            <v>LZS MŁYN-POL Zakrzów</v>
          </cell>
          <cell r="J193" t="str">
            <v>LZS MŁYN-POL ZAKRZÓW</v>
          </cell>
          <cell r="K193" t="str">
            <v>opolskie</v>
          </cell>
        </row>
        <row r="194">
          <cell r="A194" t="str">
            <v>SOJKA Denis</v>
          </cell>
          <cell r="B194">
            <v>43598</v>
          </cell>
          <cell r="C194" t="str">
            <v>2016/2017</v>
          </cell>
          <cell r="D194" t="str">
            <v>2016-09-20 LO</v>
          </cell>
          <cell r="E194" t="str">
            <v>08689</v>
          </cell>
          <cell r="F194" t="str">
            <v>M</v>
          </cell>
          <cell r="G194">
            <v>37224</v>
          </cell>
          <cell r="H194" t="str">
            <v>M</v>
          </cell>
          <cell r="I194" t="str">
            <v>LZS MŁYN-POL Zakrzów</v>
          </cell>
          <cell r="J194" t="str">
            <v>LZS MŁYN-POL ZAKRZÓW</v>
          </cell>
          <cell r="K194" t="str">
            <v>opolskie</v>
          </cell>
        </row>
        <row r="195">
          <cell r="A195" t="str">
            <v>SPLEŚNIAŁY Piotr</v>
          </cell>
          <cell r="B195">
            <v>43599</v>
          </cell>
          <cell r="C195" t="str">
            <v>2016/2017</v>
          </cell>
          <cell r="D195" t="str">
            <v>2016-09-20 LO</v>
          </cell>
          <cell r="E195" t="str">
            <v>08690</v>
          </cell>
          <cell r="F195" t="str">
            <v>M</v>
          </cell>
          <cell r="G195">
            <v>37113</v>
          </cell>
          <cell r="H195" t="str">
            <v>M</v>
          </cell>
          <cell r="I195" t="str">
            <v>LZS MŁYN-POL Zakrzów</v>
          </cell>
          <cell r="J195" t="str">
            <v>LZS MŁYN-POL ZAKRZÓW</v>
          </cell>
          <cell r="K195" t="str">
            <v>opolskie</v>
          </cell>
        </row>
        <row r="196">
          <cell r="A196" t="str">
            <v>BERNACKI Łukasz</v>
          </cell>
          <cell r="B196">
            <v>22544</v>
          </cell>
          <cell r="C196" t="str">
            <v>2016/2017</v>
          </cell>
          <cell r="D196" t="str">
            <v>2016-08-14 LO</v>
          </cell>
          <cell r="E196" t="str">
            <v>01548</v>
          </cell>
          <cell r="F196" t="str">
            <v>S</v>
          </cell>
          <cell r="G196">
            <v>34333</v>
          </cell>
          <cell r="H196" t="str">
            <v>M</v>
          </cell>
          <cell r="I196" t="str">
            <v>LZS ODRA Kąty Opolskie</v>
          </cell>
          <cell r="J196" t="str">
            <v>LZS ODRA KĄTY OPOLSKIE</v>
          </cell>
          <cell r="K196" t="str">
            <v>opolskie</v>
          </cell>
        </row>
        <row r="197">
          <cell r="A197" t="str">
            <v>DYGNOS Grzegorz</v>
          </cell>
          <cell r="B197">
            <v>22898</v>
          </cell>
          <cell r="C197" t="str">
            <v>2016/2017</v>
          </cell>
          <cell r="D197" t="str">
            <v>2016-08-14 LO</v>
          </cell>
          <cell r="E197" t="str">
            <v>01549</v>
          </cell>
          <cell r="F197" t="str">
            <v>S</v>
          </cell>
          <cell r="G197">
            <v>33018</v>
          </cell>
          <cell r="H197" t="str">
            <v>M</v>
          </cell>
          <cell r="I197" t="str">
            <v>LZS ODRA Kąty Opolskie</v>
          </cell>
          <cell r="J197" t="str">
            <v>LZS ODRA KĄTY OPOLSKIE</v>
          </cell>
          <cell r="K197" t="str">
            <v>opolskie</v>
          </cell>
        </row>
        <row r="198">
          <cell r="A198" t="str">
            <v>EKSTEROWICZ Jan</v>
          </cell>
          <cell r="B198">
            <v>8545</v>
          </cell>
          <cell r="C198" t="str">
            <v>2016/2017</v>
          </cell>
          <cell r="D198" t="str">
            <v>2016-08-14 LO</v>
          </cell>
          <cell r="E198" t="str">
            <v>01550</v>
          </cell>
          <cell r="F198" t="str">
            <v>S</v>
          </cell>
          <cell r="G198">
            <v>17201</v>
          </cell>
          <cell r="H198" t="str">
            <v>M</v>
          </cell>
          <cell r="I198" t="str">
            <v>LZS ODRA Kąty Opolskie</v>
          </cell>
          <cell r="J198" t="str">
            <v>LZS ODRA KĄTY OPOLSKIE</v>
          </cell>
          <cell r="K198" t="str">
            <v>opolskie</v>
          </cell>
        </row>
        <row r="199">
          <cell r="A199" t="str">
            <v>GLINKA Piotr</v>
          </cell>
          <cell r="B199">
            <v>29032</v>
          </cell>
          <cell r="C199" t="str">
            <v>2016/2017</v>
          </cell>
          <cell r="D199" t="str">
            <v>2016-08-14 LO</v>
          </cell>
          <cell r="E199" t="str">
            <v>01551</v>
          </cell>
          <cell r="F199" t="str">
            <v>S</v>
          </cell>
          <cell r="G199">
            <v>26258</v>
          </cell>
          <cell r="H199" t="str">
            <v>M</v>
          </cell>
          <cell r="I199" t="str">
            <v>LZS ODRA Kąty Opolskie</v>
          </cell>
          <cell r="J199" t="str">
            <v>LZS ODRA KĄTY OPOLSKIE</v>
          </cell>
          <cell r="K199" t="str">
            <v>opolskie</v>
          </cell>
        </row>
        <row r="200">
          <cell r="A200" t="str">
            <v>JACKOWSKI Tomasz</v>
          </cell>
          <cell r="B200">
            <v>45169</v>
          </cell>
          <cell r="C200" t="str">
            <v>2016/2017</v>
          </cell>
          <cell r="D200" t="str">
            <v>2016-08-14 N</v>
          </cell>
          <cell r="E200" t="str">
            <v>01563</v>
          </cell>
          <cell r="F200" t="str">
            <v>M</v>
          </cell>
          <cell r="G200">
            <v>38608</v>
          </cell>
          <cell r="H200" t="str">
            <v>M</v>
          </cell>
          <cell r="I200" t="str">
            <v>LZS ODRA Kąty Opolskie</v>
          </cell>
          <cell r="J200" t="str">
            <v>LZS ODRA KĄTY OPOLSKIE</v>
          </cell>
          <cell r="K200" t="str">
            <v>opolskie</v>
          </cell>
        </row>
        <row r="201">
          <cell r="A201" t="str">
            <v>KAŁUŻA Dawid</v>
          </cell>
          <cell r="B201">
            <v>29056</v>
          </cell>
          <cell r="C201" t="str">
            <v>2016/2017</v>
          </cell>
          <cell r="D201" t="str">
            <v>2016-08-14 LO</v>
          </cell>
          <cell r="E201" t="str">
            <v>01552</v>
          </cell>
          <cell r="F201" t="str">
            <v>S</v>
          </cell>
          <cell r="G201">
            <v>33632</v>
          </cell>
          <cell r="H201" t="str">
            <v>M</v>
          </cell>
          <cell r="I201" t="str">
            <v>LZS ODRA Kąty Opolskie</v>
          </cell>
          <cell r="J201" t="str">
            <v>LZS ODRA KĄTY OPOLSKIE</v>
          </cell>
          <cell r="K201" t="str">
            <v>opolskie</v>
          </cell>
        </row>
        <row r="202">
          <cell r="A202" t="str">
            <v>KONDZIELA Aleksander</v>
          </cell>
          <cell r="B202">
            <v>31534</v>
          </cell>
          <cell r="C202" t="str">
            <v>2016/2017</v>
          </cell>
          <cell r="D202" t="str">
            <v>2016-08-14 LO</v>
          </cell>
          <cell r="E202" t="str">
            <v>01559</v>
          </cell>
          <cell r="F202" t="str">
            <v>M</v>
          </cell>
          <cell r="G202">
            <v>36937</v>
          </cell>
          <cell r="H202" t="str">
            <v>M</v>
          </cell>
          <cell r="I202" t="str">
            <v>LZS ODRA Kąty Opolskie</v>
          </cell>
          <cell r="J202" t="str">
            <v>LZS ODRA KĄTY OPOLSKIE</v>
          </cell>
          <cell r="K202" t="str">
            <v>opolskie</v>
          </cell>
        </row>
        <row r="203">
          <cell r="A203" t="str">
            <v>KONDZIELA Krzysztof</v>
          </cell>
          <cell r="B203">
            <v>29033</v>
          </cell>
          <cell r="C203" t="str">
            <v>2016/2017</v>
          </cell>
          <cell r="D203" t="str">
            <v>2016-08-14 LO</v>
          </cell>
          <cell r="E203" t="str">
            <v>01553</v>
          </cell>
          <cell r="F203" t="str">
            <v>S</v>
          </cell>
          <cell r="G203">
            <v>32867</v>
          </cell>
          <cell r="H203" t="str">
            <v>M</v>
          </cell>
          <cell r="I203" t="str">
            <v>LZS ODRA Kąty Opolskie</v>
          </cell>
          <cell r="J203" t="str">
            <v>LZS ODRA KĄTY OPOLSKIE</v>
          </cell>
          <cell r="K203" t="str">
            <v>opolskie</v>
          </cell>
        </row>
        <row r="204">
          <cell r="A204" t="str">
            <v>KONDZIELA Paweł</v>
          </cell>
          <cell r="B204">
            <v>43306</v>
          </cell>
          <cell r="C204" t="str">
            <v>2016/2017</v>
          </cell>
          <cell r="D204" t="str">
            <v>2016-08-14 LO</v>
          </cell>
          <cell r="E204" t="str">
            <v>01560</v>
          </cell>
          <cell r="F204" t="str">
            <v>M</v>
          </cell>
          <cell r="G204">
            <v>37803</v>
          </cell>
          <cell r="H204" t="str">
            <v>M</v>
          </cell>
          <cell r="I204" t="str">
            <v>LZS ODRA Kąty Opolskie</v>
          </cell>
          <cell r="J204" t="str">
            <v>LZS ODRA KĄTY OPOLSKIE</v>
          </cell>
          <cell r="K204" t="str">
            <v>opolskie</v>
          </cell>
        </row>
        <row r="205">
          <cell r="A205" t="str">
            <v>MACZUREK Robert</v>
          </cell>
          <cell r="B205">
            <v>39599</v>
          </cell>
          <cell r="C205" t="str">
            <v>2016/2017</v>
          </cell>
          <cell r="D205" t="str">
            <v>2016-08-14 LO</v>
          </cell>
          <cell r="E205" t="str">
            <v>01554</v>
          </cell>
          <cell r="F205" t="str">
            <v>S</v>
          </cell>
          <cell r="G205">
            <v>35646</v>
          </cell>
          <cell r="H205" t="str">
            <v>M</v>
          </cell>
          <cell r="I205" t="str">
            <v>LZS ODRA Kąty Opolskie</v>
          </cell>
          <cell r="J205" t="str">
            <v>LZS ODRA KĄTY OPOLSKIE</v>
          </cell>
          <cell r="K205" t="str">
            <v>opolskie</v>
          </cell>
        </row>
        <row r="206">
          <cell r="A206" t="str">
            <v>NOWAK Łukasz</v>
          </cell>
          <cell r="B206">
            <v>42518</v>
          </cell>
          <cell r="C206" t="str">
            <v>2016/2017</v>
          </cell>
          <cell r="D206" t="str">
            <v>2016-08-14 LO</v>
          </cell>
          <cell r="E206" t="str">
            <v>01561</v>
          </cell>
          <cell r="F206" t="str">
            <v>M</v>
          </cell>
          <cell r="G206">
            <v>37685</v>
          </cell>
          <cell r="H206" t="str">
            <v>M</v>
          </cell>
          <cell r="I206" t="str">
            <v>LZS ODRA Kąty Opolskie</v>
          </cell>
          <cell r="J206" t="str">
            <v>LZS ODRA KĄTY OPOLSKIE</v>
          </cell>
          <cell r="K206" t="str">
            <v>opolskie</v>
          </cell>
        </row>
        <row r="207">
          <cell r="A207" t="str">
            <v>PACEK Krzysztof</v>
          </cell>
          <cell r="B207">
            <v>6247</v>
          </cell>
          <cell r="C207" t="str">
            <v>2016/2017</v>
          </cell>
          <cell r="D207" t="str">
            <v>2016-08-14 LO</v>
          </cell>
          <cell r="E207" t="str">
            <v>01558</v>
          </cell>
          <cell r="F207" t="str">
            <v>S</v>
          </cell>
          <cell r="G207">
            <v>29664</v>
          </cell>
          <cell r="H207" t="str">
            <v>M</v>
          </cell>
          <cell r="I207" t="str">
            <v>LZS ODRA Kąty Opolskie</v>
          </cell>
          <cell r="J207" t="str">
            <v>LZS ODRA KĄTY OPOLSKIE</v>
          </cell>
          <cell r="K207" t="str">
            <v>opolskie</v>
          </cell>
        </row>
        <row r="208">
          <cell r="A208" t="str">
            <v>POLOK Andrzej</v>
          </cell>
          <cell r="B208">
            <v>31070</v>
          </cell>
          <cell r="C208" t="str">
            <v>2016/2017</v>
          </cell>
          <cell r="D208" t="str">
            <v>2016-08-14 LO</v>
          </cell>
          <cell r="E208" t="str">
            <v>01555</v>
          </cell>
          <cell r="F208" t="str">
            <v>S</v>
          </cell>
          <cell r="G208">
            <v>26255</v>
          </cell>
          <cell r="H208" t="str">
            <v>M</v>
          </cell>
          <cell r="I208" t="str">
            <v>LZS ODRA Kąty Opolskie</v>
          </cell>
          <cell r="J208" t="str">
            <v>LZS ODRA KĄTY OPOLSKIE</v>
          </cell>
          <cell r="K208" t="str">
            <v>opolskie</v>
          </cell>
        </row>
        <row r="209">
          <cell r="A209" t="str">
            <v>PROKOP Krzysztof</v>
          </cell>
          <cell r="B209">
            <v>151</v>
          </cell>
          <cell r="C209" t="str">
            <v>2016/2017</v>
          </cell>
          <cell r="D209" t="str">
            <v>2016-08-14 LO</v>
          </cell>
          <cell r="E209" t="str">
            <v>01556</v>
          </cell>
          <cell r="F209" t="str">
            <v>S</v>
          </cell>
          <cell r="G209">
            <v>22978</v>
          </cell>
          <cell r="H209" t="str">
            <v>M</v>
          </cell>
          <cell r="I209" t="str">
            <v>LZS ODRA Kąty Opolskie</v>
          </cell>
          <cell r="J209" t="str">
            <v>LZS ODRA KĄTY OPOLSKIE</v>
          </cell>
          <cell r="K209" t="str">
            <v>opolskie</v>
          </cell>
        </row>
        <row r="210">
          <cell r="A210" t="str">
            <v>STANISZEWSKI Piotr</v>
          </cell>
          <cell r="B210">
            <v>24813</v>
          </cell>
          <cell r="C210" t="str">
            <v>2016/2017</v>
          </cell>
          <cell r="D210" t="str">
            <v>2016-08-14 LO</v>
          </cell>
          <cell r="E210" t="str">
            <v>01557</v>
          </cell>
          <cell r="F210" t="str">
            <v>S</v>
          </cell>
          <cell r="G210">
            <v>34443</v>
          </cell>
          <cell r="H210" t="str">
            <v>M</v>
          </cell>
          <cell r="I210" t="str">
            <v>LZS ODRA Kąty Opolskie</v>
          </cell>
          <cell r="J210" t="str">
            <v>LZS ODRA KĄTY OPOLSKIE</v>
          </cell>
          <cell r="K210" t="str">
            <v>opolskie</v>
          </cell>
        </row>
        <row r="211">
          <cell r="A211" t="str">
            <v>SZRAIBER Pascal</v>
          </cell>
          <cell r="B211">
            <v>43307</v>
          </cell>
          <cell r="C211" t="str">
            <v>2016/2017</v>
          </cell>
          <cell r="D211" t="str">
            <v>2016-08-14 LO</v>
          </cell>
          <cell r="E211" t="str">
            <v>01562</v>
          </cell>
          <cell r="F211" t="str">
            <v>M</v>
          </cell>
          <cell r="G211">
            <v>37104</v>
          </cell>
          <cell r="H211" t="str">
            <v>M</v>
          </cell>
          <cell r="I211" t="str">
            <v>LZS ODRA Kąty Opolskie</v>
          </cell>
          <cell r="J211" t="str">
            <v>LZS ODRA KĄTY OPOLSKIE</v>
          </cell>
          <cell r="K211" t="str">
            <v>opolskie</v>
          </cell>
        </row>
        <row r="212">
          <cell r="A212" t="str">
            <v>GOREJOWSKI Mariusz</v>
          </cell>
          <cell r="B212">
            <v>27743</v>
          </cell>
          <cell r="C212" t="str">
            <v>2016/2017</v>
          </cell>
          <cell r="D212" t="str">
            <v>2016-08-31 LO</v>
          </cell>
          <cell r="E212" t="str">
            <v>03751</v>
          </cell>
          <cell r="F212" t="str">
            <v>S</v>
          </cell>
          <cell r="G212">
            <v>21231</v>
          </cell>
          <cell r="H212" t="str">
            <v>M</v>
          </cell>
          <cell r="I212" t="str">
            <v>LZS POLONIA Smardy</v>
          </cell>
          <cell r="J212" t="str">
            <v>LZS POLONIA SMARDY</v>
          </cell>
          <cell r="K212" t="str">
            <v>opolskie</v>
          </cell>
        </row>
        <row r="213">
          <cell r="A213" t="str">
            <v>KOPANISZEN Daniel</v>
          </cell>
          <cell r="B213">
            <v>33864</v>
          </cell>
          <cell r="C213" t="str">
            <v>2016/2017</v>
          </cell>
          <cell r="D213" t="str">
            <v>2016-08-31 LO</v>
          </cell>
          <cell r="E213" t="str">
            <v>03752</v>
          </cell>
          <cell r="F213" t="str">
            <v>S</v>
          </cell>
          <cell r="G213">
            <v>28416</v>
          </cell>
          <cell r="H213" t="str">
            <v>M</v>
          </cell>
          <cell r="I213" t="str">
            <v>LZS POLONIA Smardy</v>
          </cell>
          <cell r="J213" t="str">
            <v>LZS POLONIA SMARDY</v>
          </cell>
          <cell r="K213" t="str">
            <v>opolskie</v>
          </cell>
        </row>
        <row r="214">
          <cell r="A214" t="str">
            <v>LESZCZYŃSKI Józef</v>
          </cell>
          <cell r="B214">
            <v>45480</v>
          </cell>
          <cell r="C214" t="str">
            <v>2016/2017</v>
          </cell>
          <cell r="D214" t="str">
            <v>2016-08-31 N</v>
          </cell>
          <cell r="E214" t="str">
            <v>03753</v>
          </cell>
          <cell r="F214" t="str">
            <v>S</v>
          </cell>
          <cell r="G214">
            <v>21274</v>
          </cell>
          <cell r="H214" t="str">
            <v>M</v>
          </cell>
          <cell r="I214" t="str">
            <v>LZS POLONIA Smardy</v>
          </cell>
          <cell r="J214" t="str">
            <v>LZS POLONIA SMARDY</v>
          </cell>
          <cell r="K214" t="str">
            <v>opolskie</v>
          </cell>
        </row>
        <row r="215">
          <cell r="A215" t="str">
            <v>MATYS Adam</v>
          </cell>
          <cell r="B215">
            <v>26662</v>
          </cell>
          <cell r="C215" t="str">
            <v>2016/2017</v>
          </cell>
          <cell r="D215" t="str">
            <v>2016-08-31 LO</v>
          </cell>
          <cell r="E215" t="str">
            <v>03754</v>
          </cell>
          <cell r="F215" t="str">
            <v>S</v>
          </cell>
          <cell r="G215">
            <v>24002</v>
          </cell>
          <cell r="H215" t="str">
            <v>M</v>
          </cell>
          <cell r="I215" t="str">
            <v>LZS POLONIA Smardy</v>
          </cell>
          <cell r="J215" t="str">
            <v>LZS POLONIA SMARDY</v>
          </cell>
          <cell r="K215" t="str">
            <v>opolskie</v>
          </cell>
        </row>
        <row r="216">
          <cell r="A216" t="str">
            <v>NAZARKIEWICZ Alojzy</v>
          </cell>
          <cell r="B216">
            <v>33862</v>
          </cell>
          <cell r="C216" t="str">
            <v>2016/2017</v>
          </cell>
          <cell r="D216" t="str">
            <v>2016-08-31 LO</v>
          </cell>
          <cell r="E216" t="str">
            <v>03755</v>
          </cell>
          <cell r="F216" t="str">
            <v>S</v>
          </cell>
          <cell r="G216">
            <v>26679</v>
          </cell>
          <cell r="H216" t="str">
            <v>M</v>
          </cell>
          <cell r="I216" t="str">
            <v>LZS POLONIA Smardy</v>
          </cell>
          <cell r="J216" t="str">
            <v>LZS POLONIA SMARDY</v>
          </cell>
          <cell r="K216" t="str">
            <v>opolskie</v>
          </cell>
        </row>
        <row r="217">
          <cell r="A217" t="str">
            <v>SARNICKI Jacek</v>
          </cell>
          <cell r="B217">
            <v>33863</v>
          </cell>
          <cell r="C217" t="str">
            <v>2016/2017</v>
          </cell>
          <cell r="D217" t="str">
            <v>2016-08-31 LO</v>
          </cell>
          <cell r="E217" t="str">
            <v>03756</v>
          </cell>
          <cell r="F217" t="str">
            <v>S</v>
          </cell>
          <cell r="G217">
            <v>25453</v>
          </cell>
          <cell r="H217" t="str">
            <v>M</v>
          </cell>
          <cell r="I217" t="str">
            <v>LZS POLONIA Smardy</v>
          </cell>
          <cell r="J217" t="str">
            <v>LZS POLONIA SMARDY</v>
          </cell>
          <cell r="K217" t="str">
            <v>opolskie</v>
          </cell>
        </row>
        <row r="218">
          <cell r="A218" t="str">
            <v>ZATYLNY Dariusz</v>
          </cell>
          <cell r="B218">
            <v>16413</v>
          </cell>
          <cell r="C218" t="str">
            <v>2016/2017</v>
          </cell>
          <cell r="D218" t="str">
            <v>2016-08-31 LO</v>
          </cell>
          <cell r="E218" t="str">
            <v>03758</v>
          </cell>
          <cell r="F218" t="str">
            <v>S</v>
          </cell>
          <cell r="G218">
            <v>24795</v>
          </cell>
          <cell r="H218" t="str">
            <v>M</v>
          </cell>
          <cell r="I218" t="str">
            <v>LZS POLONIA Smardy</v>
          </cell>
          <cell r="J218" t="str">
            <v>LZS POLONIA SMARDY</v>
          </cell>
          <cell r="K218" t="str">
            <v>opolskie</v>
          </cell>
        </row>
        <row r="219">
          <cell r="A219" t="str">
            <v>ZATYLNY Mariusz</v>
          </cell>
          <cell r="B219">
            <v>16412</v>
          </cell>
          <cell r="C219" t="str">
            <v>2016/2017</v>
          </cell>
          <cell r="D219" t="str">
            <v>2016-08-31 LO</v>
          </cell>
          <cell r="E219" t="str">
            <v>03757</v>
          </cell>
          <cell r="F219" t="str">
            <v>S</v>
          </cell>
          <cell r="G219">
            <v>24795</v>
          </cell>
          <cell r="H219" t="str">
            <v>M</v>
          </cell>
          <cell r="I219" t="str">
            <v>LZS POLONIA Smardy</v>
          </cell>
          <cell r="J219" t="str">
            <v>LZS POLONIA SMARDY</v>
          </cell>
          <cell r="K219" t="str">
            <v>opolskie</v>
          </cell>
        </row>
        <row r="220">
          <cell r="A220" t="str">
            <v>BRATEJKO Iryna (UKR)</v>
          </cell>
          <cell r="B220">
            <v>37652</v>
          </cell>
          <cell r="C220" t="str">
            <v>2016/2017</v>
          </cell>
          <cell r="D220" t="str">
            <v>2016-07-28 LO</v>
          </cell>
          <cell r="E220" t="str">
            <v>00792</v>
          </cell>
          <cell r="F220" t="str">
            <v>L</v>
          </cell>
          <cell r="G220">
            <v>34696</v>
          </cell>
          <cell r="H220" t="str">
            <v>K</v>
          </cell>
          <cell r="I220" t="str">
            <v>LZS VICTORIA Chróścice</v>
          </cell>
          <cell r="J220" t="str">
            <v>LZS VICTORIA CHRÓŚCICE</v>
          </cell>
          <cell r="K220" t="str">
            <v>opolskie</v>
          </cell>
        </row>
        <row r="221">
          <cell r="A221" t="str">
            <v>CZECH Paweł</v>
          </cell>
          <cell r="B221">
            <v>45102</v>
          </cell>
          <cell r="C221" t="str">
            <v>2016/2017</v>
          </cell>
          <cell r="D221" t="str">
            <v>2016-07-28 N</v>
          </cell>
          <cell r="E221" t="str">
            <v>00814</v>
          </cell>
          <cell r="F221" t="str">
            <v>M</v>
          </cell>
          <cell r="G221">
            <v>39366</v>
          </cell>
          <cell r="H221" t="str">
            <v>M</v>
          </cell>
          <cell r="I221" t="str">
            <v>LZS VICTORIA Chróścice</v>
          </cell>
          <cell r="J221" t="str">
            <v>LZS VICTORIA CHRÓŚCICE</v>
          </cell>
          <cell r="K221" t="str">
            <v>opolskie</v>
          </cell>
        </row>
        <row r="222">
          <cell r="A222" t="str">
            <v>GAMROT Patryk</v>
          </cell>
          <cell r="B222">
            <v>29053</v>
          </cell>
          <cell r="C222" t="str">
            <v>2016/2017</v>
          </cell>
          <cell r="D222" t="str">
            <v>2016-07-28 LO</v>
          </cell>
          <cell r="E222" t="str">
            <v>00805</v>
          </cell>
          <cell r="F222" t="str">
            <v>S</v>
          </cell>
          <cell r="G222">
            <v>36057</v>
          </cell>
          <cell r="H222" t="str">
            <v>M</v>
          </cell>
          <cell r="I222" t="str">
            <v>LZS VICTORIA Chróścice</v>
          </cell>
          <cell r="J222" t="str">
            <v>LZS VICTORIA CHRÓŚCICE</v>
          </cell>
          <cell r="K222" t="str">
            <v>opolskie</v>
          </cell>
        </row>
        <row r="223">
          <cell r="A223" t="str">
            <v>GOLEC Julia</v>
          </cell>
          <cell r="B223">
            <v>45422</v>
          </cell>
          <cell r="C223" t="str">
            <v>2016/2017</v>
          </cell>
          <cell r="D223" t="str">
            <v>2016-08-30 N</v>
          </cell>
          <cell r="E223" t="str">
            <v>03458</v>
          </cell>
          <cell r="F223" t="str">
            <v>M</v>
          </cell>
          <cell r="G223">
            <v>39195</v>
          </cell>
          <cell r="H223" t="str">
            <v>K</v>
          </cell>
          <cell r="I223" t="str">
            <v>LZS VICTORIA Chróścice</v>
          </cell>
          <cell r="J223" t="str">
            <v>LZS VICTORIA CHRÓŚCICE</v>
          </cell>
          <cell r="K223" t="str">
            <v>opolskie</v>
          </cell>
        </row>
        <row r="224">
          <cell r="A224" t="str">
            <v>JENDRYASZEK Adrian</v>
          </cell>
          <cell r="B224">
            <v>43213</v>
          </cell>
          <cell r="C224" t="str">
            <v>2016/2017</v>
          </cell>
          <cell r="D224" t="str">
            <v>2016-07-28 LO</v>
          </cell>
          <cell r="E224" t="str">
            <v>00811</v>
          </cell>
          <cell r="F224" t="str">
            <v>M</v>
          </cell>
          <cell r="G224">
            <v>36752</v>
          </cell>
          <cell r="H224" t="str">
            <v>M</v>
          </cell>
          <cell r="I224" t="str">
            <v>LZS VICTORIA Chróścice</v>
          </cell>
          <cell r="J224" t="str">
            <v>LZS VICTORIA CHRÓŚCICE</v>
          </cell>
          <cell r="K224" t="str">
            <v>opolskie</v>
          </cell>
        </row>
        <row r="225">
          <cell r="A225" t="str">
            <v>JENDRYASZEK Marek</v>
          </cell>
          <cell r="B225">
            <v>43212</v>
          </cell>
          <cell r="C225" t="str">
            <v>2016/2017</v>
          </cell>
          <cell r="D225" t="str">
            <v>2016-07-28 LO</v>
          </cell>
          <cell r="E225" t="str">
            <v>00809</v>
          </cell>
          <cell r="F225" t="str">
            <v>M</v>
          </cell>
          <cell r="G225">
            <v>38568</v>
          </cell>
          <cell r="H225" t="str">
            <v>M</v>
          </cell>
          <cell r="I225" t="str">
            <v>LZS VICTORIA Chróścice</v>
          </cell>
          <cell r="J225" t="str">
            <v>LZS VICTORIA CHRÓŚCICE</v>
          </cell>
          <cell r="K225" t="str">
            <v>opolskie</v>
          </cell>
        </row>
        <row r="226">
          <cell r="A226" t="str">
            <v>KOZUBEK Magda</v>
          </cell>
          <cell r="B226">
            <v>29057</v>
          </cell>
          <cell r="C226" t="str">
            <v>2016/2017</v>
          </cell>
          <cell r="D226" t="str">
            <v>2016-07-28 LO</v>
          </cell>
          <cell r="E226" t="str">
            <v>00796</v>
          </cell>
          <cell r="F226" t="str">
            <v>L</v>
          </cell>
          <cell r="G226">
            <v>36508</v>
          </cell>
          <cell r="H226" t="str">
            <v>K</v>
          </cell>
          <cell r="I226" t="str">
            <v>LZS VICTORIA Chróścice</v>
          </cell>
          <cell r="J226" t="str">
            <v>LZS VICTORIA CHRÓŚCICE</v>
          </cell>
          <cell r="K226" t="str">
            <v>opolskie</v>
          </cell>
        </row>
        <row r="227">
          <cell r="A227" t="str">
            <v>KOZUBEK Marcin</v>
          </cell>
          <cell r="B227">
            <v>24314</v>
          </cell>
          <cell r="C227" t="str">
            <v>2016/2017</v>
          </cell>
          <cell r="D227" t="str">
            <v>2016-07-28 LO</v>
          </cell>
          <cell r="E227" t="str">
            <v>00807</v>
          </cell>
          <cell r="F227" t="str">
            <v>S</v>
          </cell>
          <cell r="G227">
            <v>35324</v>
          </cell>
          <cell r="H227" t="str">
            <v>M</v>
          </cell>
          <cell r="I227" t="str">
            <v>LZS VICTORIA Chróścice</v>
          </cell>
          <cell r="J227" t="str">
            <v>LZS VICTORIA CHRÓŚCICE</v>
          </cell>
          <cell r="K227" t="str">
            <v>opolskie</v>
          </cell>
        </row>
        <row r="228">
          <cell r="A228" t="str">
            <v>KRZYŻANOWSKI Wojciech</v>
          </cell>
          <cell r="B228">
            <v>12979</v>
          </cell>
          <cell r="C228" t="str">
            <v>2016/2017</v>
          </cell>
          <cell r="D228" t="str">
            <v>2016-07-28 LO</v>
          </cell>
          <cell r="E228" t="str">
            <v>00803</v>
          </cell>
          <cell r="F228" t="str">
            <v>S</v>
          </cell>
          <cell r="G228">
            <v>16851</v>
          </cell>
          <cell r="H228" t="str">
            <v>M</v>
          </cell>
          <cell r="I228" t="str">
            <v>LZS VICTORIA Chróścice</v>
          </cell>
          <cell r="J228" t="str">
            <v>LZS VICTORIA CHRÓŚCICE</v>
          </cell>
          <cell r="K228" t="str">
            <v>opolskie</v>
          </cell>
        </row>
        <row r="229">
          <cell r="A229" t="str">
            <v>KURTZ Daniel</v>
          </cell>
          <cell r="B229">
            <v>41351</v>
          </cell>
          <cell r="C229" t="str">
            <v>2016/2017</v>
          </cell>
          <cell r="D229" t="str">
            <v>2016-07-28 LO</v>
          </cell>
          <cell r="E229" t="str">
            <v>00812</v>
          </cell>
          <cell r="F229" t="str">
            <v>M</v>
          </cell>
          <cell r="G229">
            <v>38785</v>
          </cell>
          <cell r="H229" t="str">
            <v>M</v>
          </cell>
          <cell r="I229" t="str">
            <v>LZS VICTORIA Chróścice</v>
          </cell>
          <cell r="J229" t="str">
            <v>LZS VICTORIA CHRÓŚCICE</v>
          </cell>
          <cell r="K229" t="str">
            <v>opolskie</v>
          </cell>
        </row>
        <row r="230">
          <cell r="A230" t="str">
            <v>KURTZ Patryk</v>
          </cell>
          <cell r="B230">
            <v>41350</v>
          </cell>
          <cell r="C230" t="str">
            <v>2016/2017</v>
          </cell>
          <cell r="D230" t="str">
            <v>2016-07-28 LO</v>
          </cell>
          <cell r="E230" t="str">
            <v>00810</v>
          </cell>
          <cell r="F230" t="str">
            <v>M</v>
          </cell>
          <cell r="G230">
            <v>37061</v>
          </cell>
          <cell r="H230" t="str">
            <v>M</v>
          </cell>
          <cell r="I230" t="str">
            <v>LZS VICTORIA Chróścice</v>
          </cell>
          <cell r="J230" t="str">
            <v>LZS VICTORIA CHRÓŚCICE</v>
          </cell>
          <cell r="K230" t="str">
            <v>opolskie</v>
          </cell>
        </row>
        <row r="231">
          <cell r="A231" t="str">
            <v>LISOWSKA Karolina</v>
          </cell>
          <cell r="B231">
            <v>45103</v>
          </cell>
          <cell r="C231" t="str">
            <v>2016/2017</v>
          </cell>
          <cell r="D231" t="str">
            <v>2016-07-28 N</v>
          </cell>
          <cell r="E231" t="str">
            <v>00817</v>
          </cell>
          <cell r="F231" t="str">
            <v>M</v>
          </cell>
          <cell r="G231">
            <v>38987</v>
          </cell>
          <cell r="H231" t="str">
            <v>K</v>
          </cell>
          <cell r="I231" t="str">
            <v>LZS VICTORIA Chróścice</v>
          </cell>
          <cell r="J231" t="str">
            <v>LZS VICTORIA CHRÓŚCICE</v>
          </cell>
          <cell r="K231" t="str">
            <v>opolskie</v>
          </cell>
        </row>
        <row r="232">
          <cell r="A232" t="str">
            <v>MATROS Izabela</v>
          </cell>
          <cell r="B232">
            <v>45101</v>
          </cell>
          <cell r="C232" t="str">
            <v>2016/2017</v>
          </cell>
          <cell r="D232" t="str">
            <v>2016-07-28 N</v>
          </cell>
          <cell r="E232" t="str">
            <v>00802</v>
          </cell>
          <cell r="F232" t="str">
            <v>M</v>
          </cell>
          <cell r="G232">
            <v>39313</v>
          </cell>
          <cell r="H232" t="str">
            <v>K</v>
          </cell>
          <cell r="I232" t="str">
            <v>LZS VICTORIA Chróścice</v>
          </cell>
          <cell r="J232" t="str">
            <v>LZS VICTORIA CHRÓŚCICE</v>
          </cell>
          <cell r="K232" t="str">
            <v>opolskie</v>
          </cell>
        </row>
        <row r="233">
          <cell r="A233" t="str">
            <v>MICHNO Krzysztof</v>
          </cell>
          <cell r="B233">
            <v>45104</v>
          </cell>
          <cell r="C233" t="str">
            <v>2016/2017</v>
          </cell>
          <cell r="D233" t="str">
            <v>2016-07-28 N</v>
          </cell>
          <cell r="E233" t="str">
            <v>00818</v>
          </cell>
          <cell r="F233" t="str">
            <v>M</v>
          </cell>
          <cell r="G233">
            <v>39084</v>
          </cell>
          <cell r="H233" t="str">
            <v>M</v>
          </cell>
          <cell r="I233" t="str">
            <v>LZS VICTORIA Chróścice</v>
          </cell>
          <cell r="J233" t="str">
            <v>LZS VICTORIA CHRÓŚCICE</v>
          </cell>
          <cell r="K233" t="str">
            <v>opolskie</v>
          </cell>
        </row>
        <row r="234">
          <cell r="A234" t="str">
            <v>MIKOŚ Mikołaj</v>
          </cell>
          <cell r="B234">
            <v>44898</v>
          </cell>
          <cell r="C234" t="str">
            <v>2016/2017</v>
          </cell>
          <cell r="D234" t="str">
            <v>2016-07-28 LO</v>
          </cell>
          <cell r="E234" t="str">
            <v>00813</v>
          </cell>
          <cell r="F234" t="str">
            <v>M</v>
          </cell>
          <cell r="G234">
            <v>38424</v>
          </cell>
          <cell r="H234" t="str">
            <v>M</v>
          </cell>
          <cell r="I234" t="str">
            <v>LZS VICTORIA Chróścice</v>
          </cell>
          <cell r="J234" t="str">
            <v>LZS VICTORIA CHRÓŚCICE</v>
          </cell>
          <cell r="K234" t="str">
            <v>opolskie</v>
          </cell>
        </row>
        <row r="235">
          <cell r="A235" t="str">
            <v>MIKOŚ Zuzanna</v>
          </cell>
          <cell r="B235">
            <v>44897</v>
          </cell>
          <cell r="C235" t="str">
            <v>2016/2017</v>
          </cell>
          <cell r="D235" t="str">
            <v>2016-07-28 LO</v>
          </cell>
          <cell r="E235" t="str">
            <v>00800</v>
          </cell>
          <cell r="F235" t="str">
            <v>M</v>
          </cell>
          <cell r="G235">
            <v>37882</v>
          </cell>
          <cell r="H235" t="str">
            <v>K</v>
          </cell>
          <cell r="I235" t="str">
            <v>LZS VICTORIA Chróścice</v>
          </cell>
          <cell r="J235" t="str">
            <v>LZS VICTORIA CHRÓŚCICE</v>
          </cell>
          <cell r="K235" t="str">
            <v>opolskie</v>
          </cell>
        </row>
        <row r="236">
          <cell r="A236" t="str">
            <v>MORAWIEC Daniel</v>
          </cell>
          <cell r="B236">
            <v>34618</v>
          </cell>
          <cell r="C236" t="str">
            <v>2016/2017</v>
          </cell>
          <cell r="D236" t="str">
            <v>2016-07-28 LO</v>
          </cell>
          <cell r="E236" t="str">
            <v>00819</v>
          </cell>
          <cell r="F236" t="str">
            <v>S</v>
          </cell>
          <cell r="G236">
            <v>35876</v>
          </cell>
          <cell r="H236" t="str">
            <v>M</v>
          </cell>
          <cell r="I236" t="str">
            <v>LZS VICTORIA Chróścice</v>
          </cell>
          <cell r="J236" t="str">
            <v>LZS VICTORIA CHRÓŚCICE</v>
          </cell>
          <cell r="K236" t="str">
            <v>opolskie</v>
          </cell>
        </row>
        <row r="237">
          <cell r="A237" t="str">
            <v>NIEDWOROK Hanna</v>
          </cell>
          <cell r="B237">
            <v>35520</v>
          </cell>
          <cell r="C237" t="str">
            <v>2016/2017</v>
          </cell>
          <cell r="D237" t="str">
            <v>2016-07-28 LO</v>
          </cell>
          <cell r="E237" t="str">
            <v>00799</v>
          </cell>
          <cell r="F237" t="str">
            <v>M</v>
          </cell>
          <cell r="G237">
            <v>37673</v>
          </cell>
          <cell r="H237" t="str">
            <v>K</v>
          </cell>
          <cell r="I237" t="str">
            <v>LZS VICTORIA Chróścice</v>
          </cell>
          <cell r="J237" t="str">
            <v>LZS VICTORIA CHRÓŚCICE</v>
          </cell>
          <cell r="K237" t="str">
            <v>opolskie</v>
          </cell>
        </row>
        <row r="238">
          <cell r="A238" t="str">
            <v>NIEDWOROK Klaudiusz</v>
          </cell>
          <cell r="B238">
            <v>30779</v>
          </cell>
          <cell r="C238" t="str">
            <v>2016/2017</v>
          </cell>
          <cell r="D238" t="str">
            <v>2016-07-28 LO</v>
          </cell>
          <cell r="E238" t="str">
            <v>00808</v>
          </cell>
          <cell r="F238" t="str">
            <v>S</v>
          </cell>
          <cell r="G238">
            <v>27359</v>
          </cell>
          <cell r="H238" t="str">
            <v>M</v>
          </cell>
          <cell r="I238" t="str">
            <v>LZS VICTORIA Chróścice</v>
          </cell>
          <cell r="J238" t="str">
            <v>LZS VICTORIA CHRÓŚCICE</v>
          </cell>
          <cell r="K238" t="str">
            <v>opolskie</v>
          </cell>
        </row>
        <row r="239">
          <cell r="A239" t="str">
            <v>NOWAK Aleksandra</v>
          </cell>
          <cell r="B239">
            <v>24316</v>
          </cell>
          <cell r="C239" t="str">
            <v>2016/2017</v>
          </cell>
          <cell r="D239" t="str">
            <v>2016-07-28 LO</v>
          </cell>
          <cell r="E239" t="str">
            <v>00793</v>
          </cell>
          <cell r="F239" t="str">
            <v>L</v>
          </cell>
          <cell r="G239">
            <v>35406</v>
          </cell>
          <cell r="H239" t="str">
            <v>K</v>
          </cell>
          <cell r="I239" t="str">
            <v>LZS VICTORIA Chróścice</v>
          </cell>
          <cell r="J239" t="str">
            <v>LZS VICTORIA CHRÓŚCICE</v>
          </cell>
          <cell r="K239" t="str">
            <v>opolskie</v>
          </cell>
        </row>
        <row r="240">
          <cell r="A240" t="str">
            <v>PAMPUCH Katrin</v>
          </cell>
          <cell r="B240">
            <v>45420</v>
          </cell>
          <cell r="C240" t="str">
            <v>2016/2017</v>
          </cell>
          <cell r="D240" t="str">
            <v>2016-08-30 N</v>
          </cell>
          <cell r="E240" t="str">
            <v>03456</v>
          </cell>
          <cell r="F240" t="str">
            <v>M</v>
          </cell>
          <cell r="G240">
            <v>38406</v>
          </cell>
          <cell r="H240" t="str">
            <v>K</v>
          </cell>
          <cell r="I240" t="str">
            <v>LZS VICTORIA Chróścice</v>
          </cell>
          <cell r="J240" t="str">
            <v>LZS VICTORIA CHRÓŚCICE</v>
          </cell>
          <cell r="K240" t="str">
            <v>opolskie</v>
          </cell>
        </row>
        <row r="241">
          <cell r="A241" t="str">
            <v>PAWELEC Natalia</v>
          </cell>
          <cell r="B241">
            <v>37655</v>
          </cell>
          <cell r="C241" t="str">
            <v>2016/2017</v>
          </cell>
          <cell r="D241" t="str">
            <v>2016-07-28 LO</v>
          </cell>
          <cell r="E241" t="str">
            <v>00797</v>
          </cell>
          <cell r="F241" t="str">
            <v>L</v>
          </cell>
          <cell r="G241">
            <v>37447</v>
          </cell>
          <cell r="H241" t="str">
            <v>K</v>
          </cell>
          <cell r="I241" t="str">
            <v>LZS VICTORIA Chróścice</v>
          </cell>
          <cell r="J241" t="str">
            <v>LZS VICTORIA CHRÓŚCICE</v>
          </cell>
          <cell r="K241" t="str">
            <v>opolskie</v>
          </cell>
        </row>
        <row r="242">
          <cell r="A242" t="str">
            <v>PAWELEC Sylwia</v>
          </cell>
          <cell r="B242">
            <v>37656</v>
          </cell>
          <cell r="C242" t="str">
            <v>2016/2017</v>
          </cell>
          <cell r="D242" t="str">
            <v>2016-07-28 LO</v>
          </cell>
          <cell r="E242" t="str">
            <v>00798</v>
          </cell>
          <cell r="F242" t="str">
            <v>M</v>
          </cell>
          <cell r="G242">
            <v>37882</v>
          </cell>
          <cell r="H242" t="str">
            <v>K</v>
          </cell>
          <cell r="I242" t="str">
            <v>LZS VICTORIA Chróścice</v>
          </cell>
          <cell r="J242" t="str">
            <v>LZS VICTORIA CHRÓŚCICE</v>
          </cell>
          <cell r="K242" t="str">
            <v>opolskie</v>
          </cell>
        </row>
        <row r="243">
          <cell r="A243" t="str">
            <v>POŁOSZCZAŃSKI Dawid</v>
          </cell>
          <cell r="B243">
            <v>32266</v>
          </cell>
          <cell r="C243" t="str">
            <v>2016/2017</v>
          </cell>
          <cell r="D243" t="str">
            <v>2016-07-28 LO</v>
          </cell>
          <cell r="E243" t="str">
            <v>00806</v>
          </cell>
          <cell r="F243" t="str">
            <v>S</v>
          </cell>
          <cell r="G243">
            <v>35909</v>
          </cell>
          <cell r="H243" t="str">
            <v>M</v>
          </cell>
          <cell r="I243" t="str">
            <v>LZS VICTORIA Chróścice</v>
          </cell>
          <cell r="J243" t="str">
            <v>LZS VICTORIA CHRÓŚCICE</v>
          </cell>
          <cell r="K243" t="str">
            <v>opolskie</v>
          </cell>
        </row>
        <row r="244">
          <cell r="A244" t="str">
            <v>SAMSON Zofia</v>
          </cell>
          <cell r="B244">
            <v>43214</v>
          </cell>
          <cell r="C244" t="str">
            <v>2016/2017</v>
          </cell>
          <cell r="D244" t="str">
            <v>2016-07-28 LO</v>
          </cell>
          <cell r="E244" t="str">
            <v>00801</v>
          </cell>
          <cell r="F244" t="str">
            <v>M</v>
          </cell>
          <cell r="G244">
            <v>39130</v>
          </cell>
          <cell r="H244" t="str">
            <v>K</v>
          </cell>
          <cell r="I244" t="str">
            <v>LZS VICTORIA Chróścice</v>
          </cell>
          <cell r="J244" t="str">
            <v>LZS VICTORIA CHRÓŚCICE</v>
          </cell>
          <cell r="K244" t="str">
            <v>opolskie</v>
          </cell>
        </row>
        <row r="245">
          <cell r="A245" t="str">
            <v>SYNOWSKI Maja</v>
          </cell>
          <cell r="B245">
            <v>45421</v>
          </cell>
          <cell r="C245" t="str">
            <v>2016/2017</v>
          </cell>
          <cell r="D245" t="str">
            <v>2016-08-30 N</v>
          </cell>
          <cell r="E245" t="str">
            <v>03457</v>
          </cell>
          <cell r="F245" t="str">
            <v>M</v>
          </cell>
          <cell r="G245">
            <v>38418</v>
          </cell>
          <cell r="H245" t="str">
            <v>K</v>
          </cell>
          <cell r="I245" t="str">
            <v>LZS VICTORIA Chróścice</v>
          </cell>
          <cell r="J245" t="str">
            <v>LZS VICTORIA CHRÓŚCICE</v>
          </cell>
          <cell r="K245" t="str">
            <v>opolskie</v>
          </cell>
        </row>
        <row r="246">
          <cell r="A246" t="str">
            <v>SZLAPA Sylwia</v>
          </cell>
          <cell r="B246">
            <v>19342</v>
          </cell>
          <cell r="C246" t="str">
            <v>2016/2017</v>
          </cell>
          <cell r="D246" t="str">
            <v>2016-07-28 LO</v>
          </cell>
          <cell r="E246" t="str">
            <v>00794</v>
          </cell>
          <cell r="F246" t="str">
            <v>L</v>
          </cell>
          <cell r="G246">
            <v>34733</v>
          </cell>
          <cell r="H246" t="str">
            <v>K</v>
          </cell>
          <cell r="I246" t="str">
            <v>LZS VICTORIA Chróścice</v>
          </cell>
          <cell r="J246" t="str">
            <v>LZS VICTORIA CHRÓŚCICE</v>
          </cell>
          <cell r="K246" t="str">
            <v>opolskie</v>
          </cell>
        </row>
        <row r="247">
          <cell r="A247" t="str">
            <v>WĄS Marek</v>
          </cell>
          <cell r="B247">
            <v>12978</v>
          </cell>
          <cell r="C247" t="str">
            <v>2016/2017</v>
          </cell>
          <cell r="D247" t="str">
            <v>2016-07-28 LO</v>
          </cell>
          <cell r="E247" t="str">
            <v>00804</v>
          </cell>
          <cell r="F247" t="str">
            <v>S</v>
          </cell>
          <cell r="G247">
            <v>22141</v>
          </cell>
          <cell r="H247" t="str">
            <v>M</v>
          </cell>
          <cell r="I247" t="str">
            <v>LZS VICTORIA Chróścice</v>
          </cell>
          <cell r="J247" t="str">
            <v>LZS VICTORIA CHRÓŚCICE</v>
          </cell>
          <cell r="K247" t="str">
            <v>opolskie</v>
          </cell>
        </row>
        <row r="248">
          <cell r="A248" t="str">
            <v>WITCZAK Filip</v>
          </cell>
          <cell r="B248">
            <v>37662</v>
          </cell>
          <cell r="C248" t="str">
            <v>2016/2017</v>
          </cell>
          <cell r="D248" t="str">
            <v>2016-08-30 LO</v>
          </cell>
          <cell r="E248" t="str">
            <v>03455</v>
          </cell>
          <cell r="F248" t="str">
            <v>S</v>
          </cell>
          <cell r="G248">
            <v>36117</v>
          </cell>
          <cell r="H248" t="str">
            <v>M</v>
          </cell>
          <cell r="I248" t="str">
            <v>LZS VICTORIA Chróścice</v>
          </cell>
          <cell r="J248" t="str">
            <v>LZS VICTORIA CHRÓŚCICE</v>
          </cell>
          <cell r="K248" t="str">
            <v>opolskie</v>
          </cell>
        </row>
        <row r="249">
          <cell r="A249" t="str">
            <v>WOJTAS Michał</v>
          </cell>
          <cell r="B249">
            <v>41349</v>
          </cell>
          <cell r="C249" t="str">
            <v>2016/2017</v>
          </cell>
          <cell r="D249" t="str">
            <v>2016-07-28 LO</v>
          </cell>
          <cell r="E249" t="str">
            <v>00815</v>
          </cell>
          <cell r="F249" t="str">
            <v>M</v>
          </cell>
          <cell r="G249">
            <v>36680</v>
          </cell>
          <cell r="H249" t="str">
            <v>M</v>
          </cell>
          <cell r="I249" t="str">
            <v>LZS VICTORIA Chróścice</v>
          </cell>
          <cell r="J249" t="str">
            <v>LZS VICTORIA CHRÓŚCICE</v>
          </cell>
          <cell r="K249" t="str">
            <v>opolskie</v>
          </cell>
        </row>
        <row r="250">
          <cell r="A250" t="str">
            <v>WÓJCIK Julia</v>
          </cell>
          <cell r="B250">
            <v>29058</v>
          </cell>
          <cell r="C250" t="str">
            <v>2016/2017</v>
          </cell>
          <cell r="D250" t="str">
            <v>2016-07-28 LO</v>
          </cell>
          <cell r="E250" t="str">
            <v>00795</v>
          </cell>
          <cell r="F250" t="str">
            <v>L</v>
          </cell>
          <cell r="G250">
            <v>36628</v>
          </cell>
          <cell r="H250" t="str">
            <v>K</v>
          </cell>
          <cell r="I250" t="str">
            <v>LZS VICTORIA Chróścice</v>
          </cell>
          <cell r="J250" t="str">
            <v>LZS VICTORIA CHRÓŚCICE</v>
          </cell>
          <cell r="K250" t="str">
            <v>opolskie</v>
          </cell>
        </row>
        <row r="251">
          <cell r="A251" t="str">
            <v>WÓJCIK Karolina</v>
          </cell>
          <cell r="B251">
            <v>39137</v>
          </cell>
          <cell r="C251" t="str">
            <v>2016/2017</v>
          </cell>
          <cell r="D251" t="str">
            <v>2016-07-28 LO</v>
          </cell>
          <cell r="E251" t="str">
            <v>00816</v>
          </cell>
          <cell r="F251" t="str">
            <v>S</v>
          </cell>
          <cell r="G251">
            <v>30155</v>
          </cell>
          <cell r="H251" t="str">
            <v>K</v>
          </cell>
          <cell r="I251" t="str">
            <v>LZS VICTORIA Chróścice</v>
          </cell>
          <cell r="J251" t="str">
            <v>LZS VICTORIA CHRÓŚCICE</v>
          </cell>
          <cell r="K251" t="str">
            <v>opolskie</v>
          </cell>
        </row>
        <row r="252">
          <cell r="A252" t="str">
            <v>BEGA Krystian</v>
          </cell>
          <cell r="B252">
            <v>40395</v>
          </cell>
          <cell r="C252" t="str">
            <v>2016/2017</v>
          </cell>
          <cell r="D252" t="str">
            <v>2016-08-24 LO</v>
          </cell>
          <cell r="E252" t="str">
            <v>02303</v>
          </cell>
          <cell r="F252" t="str">
            <v>S</v>
          </cell>
          <cell r="G252">
            <v>26629</v>
          </cell>
          <cell r="H252" t="str">
            <v>M</v>
          </cell>
          <cell r="I252" t="str">
            <v>LZS Żywocice</v>
          </cell>
          <cell r="J252" t="str">
            <v>LZS ŻYWOCICE</v>
          </cell>
          <cell r="K252" t="str">
            <v>opolskie</v>
          </cell>
        </row>
        <row r="253">
          <cell r="A253" t="str">
            <v>BISKUP Konrad</v>
          </cell>
          <cell r="B253">
            <v>43234</v>
          </cell>
          <cell r="C253" t="str">
            <v>2016/2017</v>
          </cell>
          <cell r="D253" t="str">
            <v>2016-08-24 LO</v>
          </cell>
          <cell r="E253" t="str">
            <v>02322</v>
          </cell>
          <cell r="F253" t="str">
            <v>M</v>
          </cell>
          <cell r="G253">
            <v>37897</v>
          </cell>
          <cell r="H253" t="str">
            <v>M</v>
          </cell>
          <cell r="I253" t="str">
            <v>LZS Żywocice</v>
          </cell>
          <cell r="J253" t="str">
            <v>LZS ŻYWOCICE</v>
          </cell>
          <cell r="K253" t="str">
            <v>opolskie</v>
          </cell>
        </row>
        <row r="254">
          <cell r="A254" t="str">
            <v>BROSZCZAK Mikołaj</v>
          </cell>
          <cell r="B254">
            <v>40396</v>
          </cell>
          <cell r="C254" t="str">
            <v>2016/2017</v>
          </cell>
          <cell r="D254" t="str">
            <v>2016-08-24 LO</v>
          </cell>
          <cell r="E254" t="str">
            <v>02311</v>
          </cell>
          <cell r="F254" t="str">
            <v>M</v>
          </cell>
          <cell r="G254">
            <v>37182</v>
          </cell>
          <cell r="H254" t="str">
            <v>M</v>
          </cell>
          <cell r="I254" t="str">
            <v>LZS Żywocice</v>
          </cell>
          <cell r="J254" t="str">
            <v>LZS ŻYWOCICE</v>
          </cell>
          <cell r="K254" t="str">
            <v>opolskie</v>
          </cell>
        </row>
        <row r="255">
          <cell r="A255" t="str">
            <v>BUZAŁA Daniel</v>
          </cell>
          <cell r="B255">
            <v>41839</v>
          </cell>
          <cell r="C255" t="str">
            <v>2016/2017</v>
          </cell>
          <cell r="D255" t="str">
            <v>2016-08-24 LO</v>
          </cell>
          <cell r="E255" t="str">
            <v>02313</v>
          </cell>
          <cell r="F255" t="str">
            <v>M</v>
          </cell>
          <cell r="G255">
            <v>37861</v>
          </cell>
          <cell r="H255" t="str">
            <v>M</v>
          </cell>
          <cell r="I255" t="str">
            <v>LZS Żywocice</v>
          </cell>
          <cell r="J255" t="str">
            <v>LZS ŻYWOCICE</v>
          </cell>
          <cell r="K255" t="str">
            <v>opolskie</v>
          </cell>
        </row>
        <row r="256">
          <cell r="A256" t="str">
            <v>CICHOŃ Adrian</v>
          </cell>
          <cell r="B256">
            <v>40397</v>
          </cell>
          <cell r="C256" t="str">
            <v>2016/2017</v>
          </cell>
          <cell r="D256" t="str">
            <v>2016-08-24 LO</v>
          </cell>
          <cell r="E256" t="str">
            <v>02299</v>
          </cell>
          <cell r="F256" t="str">
            <v>S</v>
          </cell>
          <cell r="G256">
            <v>25575</v>
          </cell>
          <cell r="H256" t="str">
            <v>M</v>
          </cell>
          <cell r="I256" t="str">
            <v>LZS Żywocice</v>
          </cell>
          <cell r="J256" t="str">
            <v>LZS ŻYWOCICE</v>
          </cell>
          <cell r="K256" t="str">
            <v>opolskie</v>
          </cell>
        </row>
        <row r="257">
          <cell r="A257" t="str">
            <v>CZECH Dawid</v>
          </cell>
          <cell r="B257">
            <v>41840</v>
          </cell>
          <cell r="C257" t="str">
            <v>2016/2017</v>
          </cell>
          <cell r="D257" t="str">
            <v>2016-08-24 LO</v>
          </cell>
          <cell r="E257" t="str">
            <v>02314</v>
          </cell>
          <cell r="F257" t="str">
            <v>M</v>
          </cell>
          <cell r="G257">
            <v>37746</v>
          </cell>
          <cell r="H257" t="str">
            <v>M</v>
          </cell>
          <cell r="I257" t="str">
            <v>LZS Żywocice</v>
          </cell>
          <cell r="J257" t="str">
            <v>LZS ŻYWOCICE</v>
          </cell>
          <cell r="K257" t="str">
            <v>opolskie</v>
          </cell>
        </row>
        <row r="258">
          <cell r="A258" t="str">
            <v>DATA Paweł</v>
          </cell>
          <cell r="B258">
            <v>36767</v>
          </cell>
          <cell r="C258" t="str">
            <v>2016/2017</v>
          </cell>
          <cell r="D258" t="str">
            <v>2016-08-24 LO</v>
          </cell>
          <cell r="E258" t="str">
            <v>02315</v>
          </cell>
          <cell r="F258" t="str">
            <v>M</v>
          </cell>
          <cell r="G258">
            <v>36304</v>
          </cell>
          <cell r="H258" t="str">
            <v>M</v>
          </cell>
          <cell r="I258" t="str">
            <v>LZS Żywocice</v>
          </cell>
          <cell r="J258" t="str">
            <v>LZS ŻYWOCICE</v>
          </cell>
          <cell r="K258" t="str">
            <v>opolskie</v>
          </cell>
        </row>
        <row r="259">
          <cell r="A259" t="str">
            <v>DZIEKAN Mateusz</v>
          </cell>
          <cell r="B259">
            <v>43231</v>
          </cell>
          <cell r="C259" t="str">
            <v>2016/2017</v>
          </cell>
          <cell r="D259" t="str">
            <v>2016-08-24 LO</v>
          </cell>
          <cell r="E259" t="str">
            <v>02310</v>
          </cell>
          <cell r="F259" t="str">
            <v>M</v>
          </cell>
          <cell r="G259">
            <v>38167</v>
          </cell>
          <cell r="H259" t="str">
            <v>M</v>
          </cell>
          <cell r="I259" t="str">
            <v>LZS Żywocice</v>
          </cell>
          <cell r="J259" t="str">
            <v>LZS ŻYWOCICE</v>
          </cell>
          <cell r="K259" t="str">
            <v>opolskie</v>
          </cell>
        </row>
        <row r="260">
          <cell r="A260" t="str">
            <v>JASZKOWIC Krzysztof</v>
          </cell>
          <cell r="B260">
            <v>29034</v>
          </cell>
          <cell r="C260" t="str">
            <v>2016/2017</v>
          </cell>
          <cell r="D260" t="str">
            <v>2016-08-24 LO</v>
          </cell>
          <cell r="E260" t="str">
            <v>02327</v>
          </cell>
          <cell r="F260" t="str">
            <v>S</v>
          </cell>
          <cell r="G260">
            <v>32696</v>
          </cell>
          <cell r="H260" t="str">
            <v>M</v>
          </cell>
          <cell r="I260" t="str">
            <v>LZS Żywocice</v>
          </cell>
          <cell r="J260" t="str">
            <v>LZS ŻYWOCICE</v>
          </cell>
          <cell r="K260" t="str">
            <v>opolskie</v>
          </cell>
        </row>
        <row r="261">
          <cell r="A261" t="str">
            <v>JĘDRZEJAK Patryk</v>
          </cell>
          <cell r="B261">
            <v>38197</v>
          </cell>
          <cell r="C261" t="str">
            <v>2016/2017</v>
          </cell>
          <cell r="D261" t="str">
            <v>2016-08-24 LO</v>
          </cell>
          <cell r="E261" t="str">
            <v>02330</v>
          </cell>
          <cell r="F261" t="str">
            <v>M</v>
          </cell>
          <cell r="G261">
            <v>36655</v>
          </cell>
          <cell r="H261" t="str">
            <v>M</v>
          </cell>
          <cell r="I261" t="str">
            <v>LZS Żywocice</v>
          </cell>
          <cell r="J261" t="str">
            <v>LZS ŻYWOCICE</v>
          </cell>
          <cell r="K261" t="str">
            <v>opolskie</v>
          </cell>
        </row>
        <row r="262">
          <cell r="A262" t="str">
            <v>JONDERKO Brian</v>
          </cell>
          <cell r="B262">
            <v>40401</v>
          </cell>
          <cell r="C262" t="str">
            <v>2016/2017</v>
          </cell>
          <cell r="D262" t="str">
            <v>2016-08-24 LO</v>
          </cell>
          <cell r="E262" t="str">
            <v>02308</v>
          </cell>
          <cell r="F262" t="str">
            <v>M</v>
          </cell>
          <cell r="G262">
            <v>36777</v>
          </cell>
          <cell r="H262" t="str">
            <v>M</v>
          </cell>
          <cell r="I262" t="str">
            <v>LZS Żywocice</v>
          </cell>
          <cell r="J262" t="str">
            <v>LZS ŻYWOCICE</v>
          </cell>
          <cell r="K262" t="str">
            <v>opolskie</v>
          </cell>
        </row>
        <row r="263">
          <cell r="A263" t="str">
            <v>JONDERKO Romuald</v>
          </cell>
          <cell r="B263">
            <v>40402</v>
          </cell>
          <cell r="C263" t="str">
            <v>2016/2017</v>
          </cell>
          <cell r="D263" t="str">
            <v>2016-08-24 LO</v>
          </cell>
          <cell r="E263" t="str">
            <v>02307</v>
          </cell>
          <cell r="F263" t="str">
            <v>S</v>
          </cell>
          <cell r="G263">
            <v>25568</v>
          </cell>
          <cell r="H263" t="str">
            <v>M</v>
          </cell>
          <cell r="I263" t="str">
            <v>LZS Żywocice</v>
          </cell>
          <cell r="J263" t="str">
            <v>LZS ŻYWOCICE</v>
          </cell>
          <cell r="K263" t="str">
            <v>opolskie</v>
          </cell>
        </row>
        <row r="264">
          <cell r="A264" t="str">
            <v>KRÓL Szymon</v>
          </cell>
          <cell r="B264">
            <v>23233</v>
          </cell>
          <cell r="C264" t="str">
            <v>2016/2017</v>
          </cell>
          <cell r="D264" t="str">
            <v>2016-08-24 LO</v>
          </cell>
          <cell r="E264" t="str">
            <v>02321</v>
          </cell>
          <cell r="F264" t="str">
            <v>M</v>
          </cell>
          <cell r="G264">
            <v>37475</v>
          </cell>
          <cell r="H264" t="str">
            <v>M</v>
          </cell>
          <cell r="I264" t="str">
            <v>LZS Żywocice</v>
          </cell>
          <cell r="J264" t="str">
            <v>LZS ŻYWOCICE</v>
          </cell>
          <cell r="K264" t="str">
            <v>opolskie</v>
          </cell>
        </row>
        <row r="265">
          <cell r="A265" t="str">
            <v>LEDWOCH Lukas</v>
          </cell>
          <cell r="B265">
            <v>45283</v>
          </cell>
          <cell r="C265" t="str">
            <v>2016/2017</v>
          </cell>
          <cell r="D265" t="str">
            <v>2016-08-24 N</v>
          </cell>
          <cell r="E265" t="str">
            <v>02331</v>
          </cell>
          <cell r="F265" t="str">
            <v>M</v>
          </cell>
          <cell r="G265">
            <v>39273</v>
          </cell>
          <cell r="H265" t="str">
            <v>M</v>
          </cell>
          <cell r="I265" t="str">
            <v>LZS Żywocice</v>
          </cell>
          <cell r="J265" t="str">
            <v>LZS ŻYWOCICE</v>
          </cell>
          <cell r="K265" t="str">
            <v>opolskie</v>
          </cell>
        </row>
        <row r="266">
          <cell r="A266" t="str">
            <v>LEPICH Marcin</v>
          </cell>
          <cell r="B266">
            <v>40630</v>
          </cell>
          <cell r="C266" t="str">
            <v>2016/2017</v>
          </cell>
          <cell r="D266" t="str">
            <v>2016-08-24 LO</v>
          </cell>
          <cell r="E266" t="str">
            <v>02309</v>
          </cell>
          <cell r="F266" t="str">
            <v>S</v>
          </cell>
          <cell r="G266">
            <v>26796</v>
          </cell>
          <cell r="H266" t="str">
            <v>M</v>
          </cell>
          <cell r="I266" t="str">
            <v>LZS Żywocice</v>
          </cell>
          <cell r="J266" t="str">
            <v>LZS ŻYWOCICE</v>
          </cell>
          <cell r="K266" t="str">
            <v>opolskie</v>
          </cell>
        </row>
        <row r="267">
          <cell r="A267" t="str">
            <v>LINEK Adam</v>
          </cell>
          <cell r="B267">
            <v>41844</v>
          </cell>
          <cell r="C267" t="str">
            <v>2016/2017</v>
          </cell>
          <cell r="D267" t="str">
            <v>2016-08-24 LO</v>
          </cell>
          <cell r="E267" t="str">
            <v>02316</v>
          </cell>
          <cell r="F267" t="str">
            <v>M</v>
          </cell>
          <cell r="G267">
            <v>38193</v>
          </cell>
          <cell r="H267" t="str">
            <v>M</v>
          </cell>
          <cell r="I267" t="str">
            <v>LZS Żywocice</v>
          </cell>
          <cell r="J267" t="str">
            <v>LZS ŻYWOCICE</v>
          </cell>
          <cell r="K267" t="str">
            <v>opolskie</v>
          </cell>
        </row>
        <row r="268">
          <cell r="A268" t="str">
            <v>MACHOŃ Radosław</v>
          </cell>
          <cell r="B268">
            <v>39600</v>
          </cell>
          <cell r="C268" t="str">
            <v>2016/2017</v>
          </cell>
          <cell r="D268" t="str">
            <v>2016-08-24 LO</v>
          </cell>
          <cell r="E268" t="str">
            <v>02325</v>
          </cell>
          <cell r="F268" t="str">
            <v>S</v>
          </cell>
          <cell r="G268">
            <v>29845</v>
          </cell>
          <cell r="H268" t="str">
            <v>M</v>
          </cell>
          <cell r="I268" t="str">
            <v>LZS Żywocice</v>
          </cell>
          <cell r="J268" t="str">
            <v>LZS ŻYWOCICE</v>
          </cell>
          <cell r="K268" t="str">
            <v>opolskie</v>
          </cell>
        </row>
        <row r="269">
          <cell r="A269" t="str">
            <v>MATTIOLI Paolo</v>
          </cell>
          <cell r="B269">
            <v>46599</v>
          </cell>
          <cell r="C269" t="str">
            <v>2016/2017</v>
          </cell>
          <cell r="D269" t="str">
            <v>2016-12-16 N</v>
          </cell>
          <cell r="E269" t="str">
            <v>09560</v>
          </cell>
          <cell r="F269" t="str">
            <v>M</v>
          </cell>
          <cell r="G269">
            <v>39279</v>
          </cell>
          <cell r="H269" t="str">
            <v>M</v>
          </cell>
          <cell r="I269" t="str">
            <v>LZS Żywocice</v>
          </cell>
          <cell r="J269" t="str">
            <v>LZS ŻYWOCICE</v>
          </cell>
          <cell r="K269" t="str">
            <v>opolskie</v>
          </cell>
        </row>
        <row r="270">
          <cell r="A270" t="str">
            <v>MISZCZYŃSKI Błażej</v>
          </cell>
          <cell r="B270">
            <v>41845</v>
          </cell>
          <cell r="C270" t="str">
            <v>2016/2017</v>
          </cell>
          <cell r="D270" t="str">
            <v>2016-08-24 LO</v>
          </cell>
          <cell r="E270" t="str">
            <v>02312</v>
          </cell>
          <cell r="F270" t="str">
            <v>M</v>
          </cell>
          <cell r="G270">
            <v>36978</v>
          </cell>
          <cell r="H270" t="str">
            <v>M</v>
          </cell>
          <cell r="I270" t="str">
            <v>LZS Żywocice</v>
          </cell>
          <cell r="J270" t="str">
            <v>LZS ŻYWOCICE</v>
          </cell>
          <cell r="K270" t="str">
            <v>opolskie</v>
          </cell>
        </row>
        <row r="271">
          <cell r="A271" t="str">
            <v>NOSSOL Józef</v>
          </cell>
          <cell r="B271">
            <v>40411</v>
          </cell>
          <cell r="C271" t="str">
            <v>2016/2017</v>
          </cell>
          <cell r="D271" t="str">
            <v>2016-08-24 LO</v>
          </cell>
          <cell r="E271" t="str">
            <v>02319</v>
          </cell>
          <cell r="F271" t="str">
            <v>S</v>
          </cell>
          <cell r="G271">
            <v>19818</v>
          </cell>
          <cell r="H271" t="str">
            <v>M</v>
          </cell>
          <cell r="I271" t="str">
            <v>LZS Żywocice</v>
          </cell>
          <cell r="J271" t="str">
            <v>LZS ŻYWOCICE</v>
          </cell>
          <cell r="K271" t="str">
            <v>opolskie</v>
          </cell>
        </row>
        <row r="272">
          <cell r="A272" t="str">
            <v>NOWOSIELSKI Mariusz</v>
          </cell>
          <cell r="B272">
            <v>15296</v>
          </cell>
          <cell r="C272" t="str">
            <v>2016/2017</v>
          </cell>
          <cell r="D272" t="str">
            <v>2016-08-24 LO</v>
          </cell>
          <cell r="E272" t="str">
            <v>02302</v>
          </cell>
          <cell r="F272" t="str">
            <v>S</v>
          </cell>
          <cell r="G272">
            <v>22508</v>
          </cell>
          <cell r="H272" t="str">
            <v>M</v>
          </cell>
          <cell r="I272" t="str">
            <v>LZS Żywocice</v>
          </cell>
          <cell r="J272" t="str">
            <v>LZS ŻYWOCICE</v>
          </cell>
          <cell r="K272" t="str">
            <v>opolskie</v>
          </cell>
        </row>
        <row r="273">
          <cell r="A273" t="str">
            <v>OLCZYK Wojciech</v>
          </cell>
          <cell r="B273">
            <v>46598</v>
          </cell>
          <cell r="C273" t="str">
            <v>2016/2017</v>
          </cell>
          <cell r="D273" t="str">
            <v>2016-12-16 N</v>
          </cell>
          <cell r="E273" t="str">
            <v>09559</v>
          </cell>
          <cell r="F273" t="str">
            <v>M</v>
          </cell>
          <cell r="G273">
            <v>39024</v>
          </cell>
          <cell r="H273" t="str">
            <v>M</v>
          </cell>
          <cell r="I273" t="str">
            <v>LZS Żywocice</v>
          </cell>
          <cell r="J273" t="str">
            <v>LZS ŻYWOCICE</v>
          </cell>
          <cell r="K273" t="str">
            <v>opolskie</v>
          </cell>
        </row>
        <row r="274">
          <cell r="A274" t="str">
            <v>ORZEŁ Marek</v>
          </cell>
          <cell r="B274">
            <v>42395</v>
          </cell>
          <cell r="C274" t="str">
            <v>2016/2017</v>
          </cell>
          <cell r="D274" t="str">
            <v>2016-08-24 LO</v>
          </cell>
          <cell r="E274" t="str">
            <v>02324</v>
          </cell>
          <cell r="F274" t="str">
            <v>S</v>
          </cell>
          <cell r="G274">
            <v>28904</v>
          </cell>
          <cell r="H274" t="str">
            <v>M</v>
          </cell>
          <cell r="I274" t="str">
            <v>LZS Żywocice</v>
          </cell>
          <cell r="J274" t="str">
            <v>LZS ŻYWOCICE</v>
          </cell>
          <cell r="K274" t="str">
            <v>opolskie</v>
          </cell>
        </row>
        <row r="275">
          <cell r="A275" t="str">
            <v>PIASECKI Marek</v>
          </cell>
          <cell r="B275">
            <v>42747</v>
          </cell>
          <cell r="C275" t="str">
            <v>2016/2017</v>
          </cell>
          <cell r="D275" t="str">
            <v>2016-08-24 LO</v>
          </cell>
          <cell r="E275" t="str">
            <v>02326</v>
          </cell>
          <cell r="F275" t="str">
            <v>S</v>
          </cell>
          <cell r="G275" t="str">
            <v>1965-12-20</v>
          </cell>
          <cell r="H275" t="str">
            <v>M</v>
          </cell>
          <cell r="I275" t="str">
            <v>LZS Żywocice</v>
          </cell>
          <cell r="J275" t="str">
            <v>LZS ŻYWOCICE</v>
          </cell>
          <cell r="K275" t="str">
            <v>opolskie</v>
          </cell>
        </row>
        <row r="276">
          <cell r="A276" t="str">
            <v>PIASECKI Piotr</v>
          </cell>
          <cell r="B276">
            <v>34679</v>
          </cell>
          <cell r="C276" t="str">
            <v>2016/2017</v>
          </cell>
          <cell r="D276" t="str">
            <v>2016-08-24 LO</v>
          </cell>
          <cell r="E276" t="str">
            <v>02301</v>
          </cell>
          <cell r="F276" t="str">
            <v>S</v>
          </cell>
          <cell r="G276">
            <v>33312</v>
          </cell>
          <cell r="H276" t="str">
            <v>M</v>
          </cell>
          <cell r="I276" t="str">
            <v>LZS Żywocice</v>
          </cell>
          <cell r="J276" t="str">
            <v>LZS ŻYWOCICE</v>
          </cell>
          <cell r="K276" t="str">
            <v>opolskie</v>
          </cell>
        </row>
        <row r="277">
          <cell r="A277" t="str">
            <v>SZCZEPANEK Błażej</v>
          </cell>
          <cell r="B277">
            <v>40965</v>
          </cell>
          <cell r="C277" t="str">
            <v>2016/2017</v>
          </cell>
          <cell r="D277" t="str">
            <v>2016-08-24 LO</v>
          </cell>
          <cell r="E277" t="str">
            <v>02305</v>
          </cell>
          <cell r="F277" t="str">
            <v>M</v>
          </cell>
          <cell r="G277">
            <v>37980</v>
          </cell>
          <cell r="H277" t="str">
            <v>M</v>
          </cell>
          <cell r="I277" t="str">
            <v>LZS Żywocice</v>
          </cell>
          <cell r="J277" t="str">
            <v>LZS ŻYWOCICE</v>
          </cell>
          <cell r="K277" t="str">
            <v>opolskie</v>
          </cell>
        </row>
        <row r="278">
          <cell r="A278" t="str">
            <v>SZCZEPANEK Jan</v>
          </cell>
          <cell r="B278">
            <v>45282</v>
          </cell>
          <cell r="C278" t="str">
            <v>2016/2017</v>
          </cell>
          <cell r="D278" t="str">
            <v>2016-08-24 N</v>
          </cell>
          <cell r="E278" t="str">
            <v>02329</v>
          </cell>
          <cell r="F278" t="str">
            <v>M</v>
          </cell>
          <cell r="G278">
            <v>39503</v>
          </cell>
          <cell r="H278" t="str">
            <v>M</v>
          </cell>
          <cell r="I278" t="str">
            <v>LZS Żywocice</v>
          </cell>
          <cell r="J278" t="str">
            <v>LZS ŻYWOCICE</v>
          </cell>
          <cell r="K278" t="str">
            <v>opolskie</v>
          </cell>
        </row>
        <row r="279">
          <cell r="A279" t="str">
            <v>SZCZEPANEK Karol</v>
          </cell>
          <cell r="B279">
            <v>40412</v>
          </cell>
          <cell r="C279" t="str">
            <v>2016/2017</v>
          </cell>
          <cell r="D279" t="str">
            <v>2016-08-24 LO</v>
          </cell>
          <cell r="E279" t="str">
            <v>02304</v>
          </cell>
          <cell r="F279" t="str">
            <v>M</v>
          </cell>
          <cell r="G279">
            <v>36348</v>
          </cell>
          <cell r="H279" t="str">
            <v>M</v>
          </cell>
          <cell r="I279" t="str">
            <v>LZS Żywocice</v>
          </cell>
          <cell r="J279" t="str">
            <v>LZS ŻYWOCICE</v>
          </cell>
          <cell r="K279" t="str">
            <v>opolskie</v>
          </cell>
        </row>
        <row r="280">
          <cell r="A280" t="str">
            <v>SZCZEPANEK Łukasz</v>
          </cell>
          <cell r="B280">
            <v>40413</v>
          </cell>
          <cell r="C280" t="str">
            <v>2016/2017</v>
          </cell>
          <cell r="D280" t="str">
            <v>2016-08-24 LO</v>
          </cell>
          <cell r="E280" t="str">
            <v>02306</v>
          </cell>
          <cell r="F280" t="str">
            <v>S</v>
          </cell>
          <cell r="G280">
            <v>35652</v>
          </cell>
          <cell r="H280" t="str">
            <v>M</v>
          </cell>
          <cell r="I280" t="str">
            <v>LZS Żywocice</v>
          </cell>
          <cell r="J280" t="str">
            <v>LZS ŻYWOCICE</v>
          </cell>
          <cell r="K280" t="str">
            <v>opolskie</v>
          </cell>
        </row>
        <row r="281">
          <cell r="A281" t="str">
            <v>WICHER Patryk</v>
          </cell>
          <cell r="B281">
            <v>42587</v>
          </cell>
          <cell r="C281" t="str">
            <v>2016/2017</v>
          </cell>
          <cell r="D281" t="str">
            <v>2016-08-24 LO</v>
          </cell>
          <cell r="E281" t="str">
            <v>02320</v>
          </cell>
          <cell r="F281" t="str">
            <v>M</v>
          </cell>
          <cell r="G281">
            <v>37719</v>
          </cell>
          <cell r="H281" t="str">
            <v>M</v>
          </cell>
          <cell r="I281" t="str">
            <v>LZS Żywocice</v>
          </cell>
          <cell r="J281" t="str">
            <v>LZS ŻYWOCICE</v>
          </cell>
          <cell r="K281" t="str">
            <v>opolskie</v>
          </cell>
        </row>
        <row r="282">
          <cell r="A282" t="str">
            <v>WICHER Robert</v>
          </cell>
          <cell r="B282">
            <v>41848</v>
          </cell>
          <cell r="C282" t="str">
            <v>2016/2017</v>
          </cell>
          <cell r="D282" t="str">
            <v>2016-08-24 LO</v>
          </cell>
          <cell r="E282" t="str">
            <v>02317</v>
          </cell>
          <cell r="F282" t="str">
            <v>S</v>
          </cell>
          <cell r="G282">
            <v>25414</v>
          </cell>
          <cell r="H282" t="str">
            <v>M</v>
          </cell>
          <cell r="I282" t="str">
            <v>LZS Żywocice</v>
          </cell>
          <cell r="J282" t="str">
            <v>LZS ŻYWOCICE</v>
          </cell>
          <cell r="K282" t="str">
            <v>opolskie</v>
          </cell>
        </row>
        <row r="283">
          <cell r="A283" t="str">
            <v>WODNIAK Ireneusz</v>
          </cell>
          <cell r="B283">
            <v>40414</v>
          </cell>
          <cell r="C283" t="str">
            <v>2016/2017</v>
          </cell>
          <cell r="D283" t="str">
            <v>2016-08-24 LO</v>
          </cell>
          <cell r="E283" t="str">
            <v>02300</v>
          </cell>
          <cell r="F283" t="str">
            <v>S</v>
          </cell>
          <cell r="G283">
            <v>23283</v>
          </cell>
          <cell r="H283" t="str">
            <v>M</v>
          </cell>
          <cell r="I283" t="str">
            <v>LZS Żywocice</v>
          </cell>
          <cell r="J283" t="str">
            <v>LZS ŻYWOCICE</v>
          </cell>
          <cell r="K283" t="str">
            <v>opolskie</v>
          </cell>
        </row>
        <row r="284">
          <cell r="A284" t="str">
            <v>WODNIAK Michał</v>
          </cell>
          <cell r="B284">
            <v>41849</v>
          </cell>
          <cell r="C284" t="str">
            <v>2016/2017</v>
          </cell>
          <cell r="D284" t="str">
            <v>2016-08-24 LO</v>
          </cell>
          <cell r="E284" t="str">
            <v>02318</v>
          </cell>
          <cell r="F284" t="str">
            <v>M</v>
          </cell>
          <cell r="G284">
            <v>38461</v>
          </cell>
          <cell r="H284" t="str">
            <v>M</v>
          </cell>
          <cell r="I284" t="str">
            <v>LZS Żywocice</v>
          </cell>
          <cell r="J284" t="str">
            <v>LZS ŻYWOCICE</v>
          </cell>
          <cell r="K284" t="str">
            <v>opolskie</v>
          </cell>
        </row>
        <row r="285">
          <cell r="A285" t="str">
            <v>ZAREMBA Marcin</v>
          </cell>
          <cell r="B285">
            <v>40481</v>
          </cell>
          <cell r="C285" t="str">
            <v>2016/2017</v>
          </cell>
          <cell r="D285" t="str">
            <v>2016-08-24 LO</v>
          </cell>
          <cell r="E285" t="str">
            <v>02328</v>
          </cell>
          <cell r="F285" t="str">
            <v>M</v>
          </cell>
          <cell r="G285">
            <v>37421</v>
          </cell>
          <cell r="H285" t="str">
            <v>M</v>
          </cell>
          <cell r="I285" t="str">
            <v>LZS Żywocice</v>
          </cell>
          <cell r="J285" t="str">
            <v>LZS ŻYWOCICE</v>
          </cell>
          <cell r="K285" t="str">
            <v>opolskie</v>
          </cell>
        </row>
        <row r="286">
          <cell r="A286" t="str">
            <v>ŻÓŁKOWSKI Aandrzej</v>
          </cell>
          <cell r="B286">
            <v>42396</v>
          </cell>
          <cell r="C286" t="str">
            <v>2016/2017</v>
          </cell>
          <cell r="D286" t="str">
            <v>2016-08-24 LO</v>
          </cell>
          <cell r="E286" t="str">
            <v>02323</v>
          </cell>
          <cell r="F286" t="str">
            <v>S</v>
          </cell>
          <cell r="G286">
            <v>25806</v>
          </cell>
          <cell r="H286" t="str">
            <v>M</v>
          </cell>
          <cell r="I286" t="str">
            <v>LZS Żywocice</v>
          </cell>
          <cell r="J286" t="str">
            <v>LZS ŻYWOCICE</v>
          </cell>
          <cell r="K286" t="str">
            <v>opolskie</v>
          </cell>
        </row>
        <row r="287">
          <cell r="A287" t="str">
            <v>ANCZYK Mateusz</v>
          </cell>
          <cell r="B287">
            <v>40768</v>
          </cell>
          <cell r="C287" t="str">
            <v>2016/2017</v>
          </cell>
          <cell r="D287" t="str">
            <v>2016-09-09 LO</v>
          </cell>
          <cell r="E287" t="str">
            <v>04998</v>
          </cell>
          <cell r="F287" t="str">
            <v>S</v>
          </cell>
          <cell r="G287">
            <v>33955</v>
          </cell>
          <cell r="H287" t="str">
            <v>M</v>
          </cell>
          <cell r="I287" t="str">
            <v>MGOK Gorzów Śląski</v>
          </cell>
          <cell r="J287" t="str">
            <v>MGOK GORZÓW ŚLĄSKI</v>
          </cell>
          <cell r="K287" t="str">
            <v>opolskie</v>
          </cell>
        </row>
        <row r="288">
          <cell r="A288" t="str">
            <v>HANAS Andrzej</v>
          </cell>
          <cell r="B288">
            <v>42329</v>
          </cell>
          <cell r="C288" t="str">
            <v>2016/2017</v>
          </cell>
          <cell r="D288" t="str">
            <v>2016-09-09 LO</v>
          </cell>
          <cell r="E288" t="str">
            <v>05001</v>
          </cell>
          <cell r="F288" t="str">
            <v>S</v>
          </cell>
          <cell r="G288">
            <v>26244</v>
          </cell>
          <cell r="H288" t="str">
            <v>M</v>
          </cell>
          <cell r="I288" t="str">
            <v>MGOK Gorzów Śląski</v>
          </cell>
          <cell r="J288" t="str">
            <v>MGOK GORZÓW ŚLĄSKI</v>
          </cell>
          <cell r="K288" t="str">
            <v>opolskie</v>
          </cell>
        </row>
        <row r="289">
          <cell r="A289" t="str">
            <v>MALECHA Jennifer</v>
          </cell>
          <cell r="B289">
            <v>42330</v>
          </cell>
          <cell r="C289" t="str">
            <v>2016/2017</v>
          </cell>
          <cell r="D289" t="str">
            <v>2016-09-09 LO</v>
          </cell>
          <cell r="E289" t="str">
            <v>05003</v>
          </cell>
          <cell r="F289" t="str">
            <v>M</v>
          </cell>
          <cell r="G289">
            <v>38019</v>
          </cell>
          <cell r="H289" t="str">
            <v>K</v>
          </cell>
          <cell r="I289" t="str">
            <v>MGOK Gorzów Śląski</v>
          </cell>
          <cell r="J289" t="str">
            <v>MGOK GORZÓW ŚLĄSKI</v>
          </cell>
          <cell r="K289" t="str">
            <v>opolskie</v>
          </cell>
        </row>
        <row r="290">
          <cell r="A290" t="str">
            <v>MILDE Adam</v>
          </cell>
          <cell r="B290">
            <v>26652</v>
          </cell>
          <cell r="C290" t="str">
            <v>2016/2017</v>
          </cell>
          <cell r="D290" t="str">
            <v>2016-09-09 LO</v>
          </cell>
          <cell r="E290" t="str">
            <v>04997</v>
          </cell>
          <cell r="F290" t="str">
            <v>S</v>
          </cell>
          <cell r="G290">
            <v>29931</v>
          </cell>
          <cell r="H290" t="str">
            <v>M</v>
          </cell>
          <cell r="I290" t="str">
            <v>MGOK Gorzów Śląski</v>
          </cell>
          <cell r="J290" t="str">
            <v>MGOK GORZÓW ŚLĄSKI</v>
          </cell>
          <cell r="K290" t="str">
            <v>opolskie</v>
          </cell>
        </row>
        <row r="291">
          <cell r="A291" t="str">
            <v>MŁYNARCZYK Arkadiusz</v>
          </cell>
          <cell r="B291">
            <v>40769</v>
          </cell>
          <cell r="C291" t="str">
            <v>2016/2017</v>
          </cell>
          <cell r="D291" t="str">
            <v>2016-09-09 LO</v>
          </cell>
          <cell r="E291" t="str">
            <v>04999</v>
          </cell>
          <cell r="F291" t="str">
            <v>S</v>
          </cell>
          <cell r="G291">
            <v>35626</v>
          </cell>
          <cell r="H291" t="str">
            <v>M</v>
          </cell>
          <cell r="I291" t="str">
            <v>MGOK Gorzów Śląski</v>
          </cell>
          <cell r="J291" t="str">
            <v>MGOK GORZÓW ŚLĄSKI</v>
          </cell>
          <cell r="K291" t="str">
            <v>opolskie</v>
          </cell>
        </row>
        <row r="292">
          <cell r="A292" t="str">
            <v>PAPROTNY Jakub</v>
          </cell>
          <cell r="B292">
            <v>42331</v>
          </cell>
          <cell r="C292" t="str">
            <v>2016/2017</v>
          </cell>
          <cell r="D292" t="str">
            <v>2016-09-09 LO</v>
          </cell>
          <cell r="E292" t="str">
            <v>05004</v>
          </cell>
          <cell r="F292" t="str">
            <v>M</v>
          </cell>
          <cell r="G292">
            <v>38191</v>
          </cell>
          <cell r="H292" t="str">
            <v>M</v>
          </cell>
          <cell r="I292" t="str">
            <v>MGOK Gorzów Śląski</v>
          </cell>
          <cell r="J292" t="str">
            <v>MGOK GORZÓW ŚLĄSKI</v>
          </cell>
          <cell r="K292" t="str">
            <v>opolskie</v>
          </cell>
        </row>
        <row r="293">
          <cell r="A293" t="str">
            <v>SKOWRONEK Martin</v>
          </cell>
          <cell r="B293">
            <v>44150</v>
          </cell>
          <cell r="C293" t="str">
            <v>2016/2017</v>
          </cell>
          <cell r="D293" t="str">
            <v>2016-09-09 LO</v>
          </cell>
          <cell r="E293" t="str">
            <v>05005</v>
          </cell>
          <cell r="F293" t="str">
            <v>M</v>
          </cell>
          <cell r="G293">
            <v>37541</v>
          </cell>
          <cell r="H293" t="str">
            <v>M</v>
          </cell>
          <cell r="I293" t="str">
            <v>MGOK Gorzów Śląski</v>
          </cell>
          <cell r="J293" t="str">
            <v>MGOK GORZÓW ŚLĄSKI</v>
          </cell>
          <cell r="K293" t="str">
            <v>opolskie</v>
          </cell>
        </row>
        <row r="294">
          <cell r="A294" t="str">
            <v>STAŃCZYK Jacek</v>
          </cell>
          <cell r="B294">
            <v>8444</v>
          </cell>
          <cell r="C294" t="str">
            <v>2016/2017</v>
          </cell>
          <cell r="D294" t="str">
            <v>2016-09-09 LO</v>
          </cell>
          <cell r="E294" t="str">
            <v>04996</v>
          </cell>
          <cell r="F294" t="str">
            <v>S</v>
          </cell>
          <cell r="G294">
            <v>25118</v>
          </cell>
          <cell r="H294" t="str">
            <v>M</v>
          </cell>
          <cell r="I294" t="str">
            <v>MGOK Gorzów Śląski</v>
          </cell>
          <cell r="J294" t="str">
            <v>MGOK GORZÓW ŚLĄSKI</v>
          </cell>
          <cell r="K294" t="str">
            <v>opolskie</v>
          </cell>
        </row>
        <row r="295">
          <cell r="A295" t="str">
            <v>WILK Marek</v>
          </cell>
          <cell r="B295">
            <v>40767</v>
          </cell>
          <cell r="C295" t="str">
            <v>2016/2017</v>
          </cell>
          <cell r="D295" t="str">
            <v>2016-09-09 LO</v>
          </cell>
          <cell r="E295" t="str">
            <v>05002</v>
          </cell>
          <cell r="F295" t="str">
            <v>S</v>
          </cell>
          <cell r="G295">
            <v>30066</v>
          </cell>
          <cell r="H295" t="str">
            <v>M</v>
          </cell>
          <cell r="I295" t="str">
            <v>MGOK Gorzów Śląski</v>
          </cell>
          <cell r="J295" t="str">
            <v>MGOK GORZÓW ŚLĄSKI</v>
          </cell>
          <cell r="K295" t="str">
            <v>opolskie</v>
          </cell>
        </row>
        <row r="296">
          <cell r="A296" t="str">
            <v>WŁOCH Karol</v>
          </cell>
          <cell r="B296">
            <v>37639</v>
          </cell>
          <cell r="C296" t="str">
            <v>2016/2017</v>
          </cell>
          <cell r="D296" t="str">
            <v>2016-09-09 LO</v>
          </cell>
          <cell r="E296" t="str">
            <v>05000</v>
          </cell>
          <cell r="F296" t="str">
            <v>S</v>
          </cell>
          <cell r="G296">
            <v>27516</v>
          </cell>
          <cell r="H296" t="str">
            <v>M</v>
          </cell>
          <cell r="I296" t="str">
            <v>MGOK Gorzów Śląski</v>
          </cell>
          <cell r="J296" t="str">
            <v>MGOK GORZÓW ŚLĄSKI</v>
          </cell>
          <cell r="K296" t="str">
            <v>opolskie</v>
          </cell>
        </row>
        <row r="297">
          <cell r="A297" t="str">
            <v>CHYRZYŃSKI Dominik</v>
          </cell>
          <cell r="B297">
            <v>43996</v>
          </cell>
          <cell r="C297" t="str">
            <v>2016/2017</v>
          </cell>
          <cell r="D297" t="str">
            <v>2016-09-29 LO</v>
          </cell>
          <cell r="E297" t="str">
            <v>08926</v>
          </cell>
          <cell r="F297" t="str">
            <v>M</v>
          </cell>
          <cell r="G297">
            <v>37701</v>
          </cell>
          <cell r="H297" t="str">
            <v>M</v>
          </cell>
          <cell r="I297" t="str">
            <v>MKS SOKÓŁ Niemodlin</v>
          </cell>
          <cell r="J297" t="str">
            <v>MKS SOKÓŁ NIEMODLIN</v>
          </cell>
          <cell r="K297" t="str">
            <v>opolskie</v>
          </cell>
        </row>
        <row r="298">
          <cell r="A298" t="str">
            <v>KALETA Piotr</v>
          </cell>
          <cell r="B298">
            <v>32262</v>
          </cell>
          <cell r="C298" t="str">
            <v>2016/2017</v>
          </cell>
          <cell r="D298" t="str">
            <v>2016-09-29 LO</v>
          </cell>
          <cell r="E298" t="str">
            <v>08925</v>
          </cell>
          <cell r="F298" t="str">
            <v>S</v>
          </cell>
          <cell r="G298">
            <v>22065</v>
          </cell>
          <cell r="H298" t="str">
            <v>M</v>
          </cell>
          <cell r="I298" t="str">
            <v>MKS SOKÓŁ Niemodlin</v>
          </cell>
          <cell r="J298" t="str">
            <v>MKS SOKÓŁ NIEMODLIN</v>
          </cell>
          <cell r="K298" t="str">
            <v>opolskie</v>
          </cell>
        </row>
        <row r="299">
          <cell r="A299" t="str">
            <v>KODZBUCH Patryk</v>
          </cell>
          <cell r="B299">
            <v>43997</v>
          </cell>
          <cell r="C299" t="str">
            <v>2016/2017</v>
          </cell>
          <cell r="D299" t="str">
            <v>2016-09-29 LO</v>
          </cell>
          <cell r="E299" t="str">
            <v>08927</v>
          </cell>
          <cell r="F299" t="str">
            <v>M</v>
          </cell>
          <cell r="G299">
            <v>37565</v>
          </cell>
          <cell r="H299" t="str">
            <v>M</v>
          </cell>
          <cell r="I299" t="str">
            <v>MKS SOKÓŁ Niemodlin</v>
          </cell>
          <cell r="J299" t="str">
            <v>MKS SOKÓŁ NIEMODLIN</v>
          </cell>
          <cell r="K299" t="str">
            <v>opolskie</v>
          </cell>
        </row>
        <row r="300">
          <cell r="A300" t="str">
            <v>KORZENIOWSKI Michał</v>
          </cell>
          <cell r="B300">
            <v>43998</v>
          </cell>
          <cell r="C300" t="str">
            <v>2016/2017</v>
          </cell>
          <cell r="D300" t="str">
            <v>2016-09-29 LO</v>
          </cell>
          <cell r="E300" t="str">
            <v>08928</v>
          </cell>
          <cell r="F300" t="str">
            <v>M</v>
          </cell>
          <cell r="G300">
            <v>37407</v>
          </cell>
          <cell r="H300" t="str">
            <v>M</v>
          </cell>
          <cell r="I300" t="str">
            <v>MKS SOKÓŁ Niemodlin</v>
          </cell>
          <cell r="J300" t="str">
            <v>MKS SOKÓŁ NIEMODLIN</v>
          </cell>
          <cell r="K300" t="str">
            <v>opolskie</v>
          </cell>
        </row>
        <row r="301">
          <cell r="A301" t="str">
            <v>MICUŃ Edward</v>
          </cell>
          <cell r="B301">
            <v>21564</v>
          </cell>
          <cell r="C301" t="str">
            <v>2016/2017</v>
          </cell>
          <cell r="D301" t="str">
            <v>2016-09-29 LO</v>
          </cell>
          <cell r="E301" t="str">
            <v>08920</v>
          </cell>
          <cell r="F301" t="str">
            <v>S</v>
          </cell>
          <cell r="G301">
            <v>19946</v>
          </cell>
          <cell r="H301" t="str">
            <v>M</v>
          </cell>
          <cell r="I301" t="str">
            <v>MKS SOKÓŁ Niemodlin</v>
          </cell>
          <cell r="J301" t="str">
            <v>MKS SOKÓŁ NIEMODLIN</v>
          </cell>
          <cell r="K301" t="str">
            <v>opolskie</v>
          </cell>
        </row>
        <row r="302">
          <cell r="A302" t="str">
            <v>PATRYS Jan</v>
          </cell>
          <cell r="B302">
            <v>19030</v>
          </cell>
          <cell r="C302" t="str">
            <v>2016/2017</v>
          </cell>
          <cell r="D302" t="str">
            <v>2016-09-29 LO</v>
          </cell>
          <cell r="E302" t="str">
            <v>08921</v>
          </cell>
          <cell r="F302" t="str">
            <v>S</v>
          </cell>
          <cell r="G302">
            <v>19633</v>
          </cell>
          <cell r="H302" t="str">
            <v>M</v>
          </cell>
          <cell r="I302" t="str">
            <v>MKS SOKÓŁ Niemodlin</v>
          </cell>
          <cell r="J302" t="str">
            <v>MKS SOKÓŁ NIEMODLIN</v>
          </cell>
          <cell r="K302" t="str">
            <v>opolskie</v>
          </cell>
        </row>
        <row r="303">
          <cell r="A303" t="str">
            <v>PATRYS Marcin</v>
          </cell>
          <cell r="B303">
            <v>19031</v>
          </cell>
          <cell r="C303" t="str">
            <v>2016/2017</v>
          </cell>
          <cell r="D303" t="str">
            <v>2016-09-29 LO</v>
          </cell>
          <cell r="E303" t="str">
            <v>08922</v>
          </cell>
          <cell r="F303" t="str">
            <v>S</v>
          </cell>
          <cell r="G303">
            <v>33376</v>
          </cell>
          <cell r="H303" t="str">
            <v>M</v>
          </cell>
          <cell r="I303" t="str">
            <v>MKS SOKÓŁ Niemodlin</v>
          </cell>
          <cell r="J303" t="str">
            <v>MKS SOKÓŁ NIEMODLIN</v>
          </cell>
          <cell r="K303" t="str">
            <v>opolskie</v>
          </cell>
        </row>
        <row r="304">
          <cell r="A304" t="str">
            <v>SALATA Jacek</v>
          </cell>
          <cell r="B304">
            <v>19033</v>
          </cell>
          <cell r="C304" t="str">
            <v>2016/2017</v>
          </cell>
          <cell r="D304" t="str">
            <v>2016-09-29 LO</v>
          </cell>
          <cell r="E304" t="str">
            <v>08923</v>
          </cell>
          <cell r="F304" t="str">
            <v>S</v>
          </cell>
          <cell r="G304">
            <v>26918</v>
          </cell>
          <cell r="H304" t="str">
            <v>M</v>
          </cell>
          <cell r="I304" t="str">
            <v>MKS SOKÓŁ Niemodlin</v>
          </cell>
          <cell r="J304" t="str">
            <v>MKS SOKÓŁ NIEMODLIN</v>
          </cell>
          <cell r="K304" t="str">
            <v>opolskie</v>
          </cell>
        </row>
        <row r="305">
          <cell r="A305" t="str">
            <v>STRĄCZEK Krzysztof</v>
          </cell>
          <cell r="B305">
            <v>32261</v>
          </cell>
          <cell r="C305" t="str">
            <v>2016/2017</v>
          </cell>
          <cell r="D305" t="str">
            <v>2016-09-29 LO</v>
          </cell>
          <cell r="E305" t="str">
            <v>08924</v>
          </cell>
          <cell r="F305" t="str">
            <v>S</v>
          </cell>
          <cell r="G305">
            <v>22766</v>
          </cell>
          <cell r="H305" t="str">
            <v>M</v>
          </cell>
          <cell r="I305" t="str">
            <v>MKS SOKÓŁ Niemodlin</v>
          </cell>
          <cell r="J305" t="str">
            <v>MKS SOKÓŁ NIEMODLIN</v>
          </cell>
          <cell r="K305" t="str">
            <v>opolskie</v>
          </cell>
        </row>
        <row r="306">
          <cell r="A306" t="str">
            <v>TRYBULSKI Daniel</v>
          </cell>
          <cell r="B306">
            <v>43999</v>
          </cell>
          <cell r="C306" t="str">
            <v>2016/2017</v>
          </cell>
          <cell r="D306" t="str">
            <v>2016-09-29 LO</v>
          </cell>
          <cell r="E306" t="str">
            <v>08929</v>
          </cell>
          <cell r="F306" t="str">
            <v>M</v>
          </cell>
          <cell r="G306">
            <v>37330</v>
          </cell>
          <cell r="H306" t="str">
            <v>M</v>
          </cell>
          <cell r="I306" t="str">
            <v>MKS SOKÓŁ Niemodlin</v>
          </cell>
          <cell r="J306" t="str">
            <v>MKS SOKÓŁ NIEMODLIN</v>
          </cell>
          <cell r="K306" t="str">
            <v>opolskie</v>
          </cell>
        </row>
        <row r="307">
          <cell r="A307" t="str">
            <v>BULAK Kazimierz</v>
          </cell>
          <cell r="B307">
            <v>43653</v>
          </cell>
          <cell r="C307" t="str">
            <v>2016/2017</v>
          </cell>
          <cell r="D307" t="str">
            <v>2016-09-08 LO</v>
          </cell>
          <cell r="E307" t="str">
            <v>06730</v>
          </cell>
          <cell r="F307" t="str">
            <v>S</v>
          </cell>
          <cell r="G307" t="str">
            <v>1955-08-26</v>
          </cell>
          <cell r="H307" t="str">
            <v>M</v>
          </cell>
          <cell r="I307" t="str">
            <v>MKS Wołczyn</v>
          </cell>
          <cell r="J307" t="str">
            <v>MKS WOŁCZYN</v>
          </cell>
          <cell r="K307" t="str">
            <v>opolskie</v>
          </cell>
        </row>
        <row r="308">
          <cell r="A308" t="str">
            <v>CiIĄGIEL Aleksander</v>
          </cell>
          <cell r="B308">
            <v>45936</v>
          </cell>
          <cell r="C308" t="str">
            <v>2016/2017</v>
          </cell>
          <cell r="D308" t="str">
            <v>2016-09-08 N</v>
          </cell>
          <cell r="E308" t="str">
            <v>06738</v>
          </cell>
          <cell r="F308" t="str">
            <v>M</v>
          </cell>
          <cell r="G308">
            <v>38114</v>
          </cell>
          <cell r="H308" t="str">
            <v>M</v>
          </cell>
          <cell r="I308" t="str">
            <v>MKS Wołczyn</v>
          </cell>
          <cell r="J308" t="str">
            <v>MKS WOŁCZYN</v>
          </cell>
          <cell r="K308" t="str">
            <v>opolskie</v>
          </cell>
        </row>
        <row r="309">
          <cell r="A309" t="str">
            <v>IKONIAK Artur</v>
          </cell>
          <cell r="B309">
            <v>27262</v>
          </cell>
          <cell r="C309" t="str">
            <v>2016/2017</v>
          </cell>
          <cell r="D309" t="str">
            <v>2016-09-08 LO</v>
          </cell>
          <cell r="E309" t="str">
            <v>06731</v>
          </cell>
          <cell r="F309" t="str">
            <v>S</v>
          </cell>
          <cell r="G309">
            <v>23958</v>
          </cell>
          <cell r="H309" t="str">
            <v>M</v>
          </cell>
          <cell r="I309" t="str">
            <v>MKS Wołczyn</v>
          </cell>
          <cell r="J309" t="str">
            <v>MKS WOŁCZYN</v>
          </cell>
          <cell r="K309" t="str">
            <v>opolskie</v>
          </cell>
        </row>
        <row r="310">
          <cell r="A310" t="str">
            <v>KWAŚNICKI Tomasz</v>
          </cell>
          <cell r="B310">
            <v>45934</v>
          </cell>
          <cell r="C310" t="str">
            <v>2016/2017</v>
          </cell>
          <cell r="D310" t="str">
            <v>2016-09-08 N</v>
          </cell>
          <cell r="E310" t="str">
            <v>06736</v>
          </cell>
          <cell r="F310" t="str">
            <v>M</v>
          </cell>
          <cell r="G310">
            <v>38595</v>
          </cell>
          <cell r="H310" t="str">
            <v>M</v>
          </cell>
          <cell r="I310" t="str">
            <v>MKS Wołczyn</v>
          </cell>
          <cell r="J310" t="str">
            <v>MKS WOŁCZYN</v>
          </cell>
          <cell r="K310" t="str">
            <v>opolskie</v>
          </cell>
        </row>
        <row r="311">
          <cell r="A311" t="str">
            <v>KWAŚNICKI Wojciech</v>
          </cell>
          <cell r="B311">
            <v>43652</v>
          </cell>
          <cell r="C311" t="str">
            <v>2016/2017</v>
          </cell>
          <cell r="D311" t="str">
            <v>2016-09-08 LO</v>
          </cell>
          <cell r="E311" t="str">
            <v>06729</v>
          </cell>
          <cell r="F311" t="str">
            <v>M</v>
          </cell>
          <cell r="G311">
            <v>36795</v>
          </cell>
          <cell r="H311" t="str">
            <v>M</v>
          </cell>
          <cell r="I311" t="str">
            <v>MKS Wołczyn</v>
          </cell>
          <cell r="J311" t="str">
            <v>MKS WOŁCZYN</v>
          </cell>
          <cell r="K311" t="str">
            <v>opolskie</v>
          </cell>
        </row>
        <row r="312">
          <cell r="A312" t="str">
            <v>MAŁY Szczepan</v>
          </cell>
          <cell r="B312">
            <v>29041</v>
          </cell>
          <cell r="C312" t="str">
            <v>2016/2017</v>
          </cell>
          <cell r="D312" t="str">
            <v>2016-09-08 LO</v>
          </cell>
          <cell r="E312" t="str">
            <v>06732</v>
          </cell>
          <cell r="F312" t="str">
            <v>S</v>
          </cell>
          <cell r="G312">
            <v>22640</v>
          </cell>
          <cell r="H312" t="str">
            <v>M</v>
          </cell>
          <cell r="I312" t="str">
            <v>MKS Wołczyn</v>
          </cell>
          <cell r="J312" t="str">
            <v>MKS WOŁCZYN</v>
          </cell>
          <cell r="K312" t="str">
            <v>opolskie</v>
          </cell>
        </row>
        <row r="313">
          <cell r="A313" t="str">
            <v>MĘDRECKI Rafał</v>
          </cell>
          <cell r="B313">
            <v>25331</v>
          </cell>
          <cell r="C313" t="str">
            <v>2016/2017</v>
          </cell>
          <cell r="D313" t="str">
            <v>2016-09-08 LO</v>
          </cell>
          <cell r="E313" t="str">
            <v>06733</v>
          </cell>
          <cell r="F313" t="str">
            <v>S</v>
          </cell>
          <cell r="G313">
            <v>32633</v>
          </cell>
          <cell r="H313" t="str">
            <v>M</v>
          </cell>
          <cell r="I313" t="str">
            <v>MKS Wołczyn</v>
          </cell>
          <cell r="J313" t="str">
            <v>MKS WOŁCZYN</v>
          </cell>
          <cell r="K313" t="str">
            <v>opolskie</v>
          </cell>
        </row>
        <row r="314">
          <cell r="A314" t="str">
            <v>NOWAK Paweł</v>
          </cell>
          <cell r="B314">
            <v>45935</v>
          </cell>
          <cell r="C314" t="str">
            <v>2016/2017</v>
          </cell>
          <cell r="D314" t="str">
            <v>2016-09-08 N</v>
          </cell>
          <cell r="E314" t="str">
            <v>06737</v>
          </cell>
          <cell r="F314" t="str">
            <v>M</v>
          </cell>
          <cell r="G314">
            <v>38601</v>
          </cell>
          <cell r="H314" t="str">
            <v>M</v>
          </cell>
          <cell r="I314" t="str">
            <v>MKS Wołczyn</v>
          </cell>
          <cell r="J314" t="str">
            <v>MKS WOŁCZYN</v>
          </cell>
          <cell r="K314" t="str">
            <v>opolskie</v>
          </cell>
        </row>
        <row r="315">
          <cell r="A315" t="str">
            <v>OBERMAJER Bartosz</v>
          </cell>
          <cell r="B315">
            <v>42441</v>
          </cell>
          <cell r="C315" t="str">
            <v>2016/2017</v>
          </cell>
          <cell r="D315" t="str">
            <v>2016-09-08 LO</v>
          </cell>
          <cell r="E315" t="str">
            <v>06734</v>
          </cell>
          <cell r="F315" t="str">
            <v>M</v>
          </cell>
          <cell r="G315">
            <v>38927</v>
          </cell>
          <cell r="H315" t="str">
            <v>M</v>
          </cell>
          <cell r="I315" t="str">
            <v>MKS Wołczyn</v>
          </cell>
          <cell r="J315" t="str">
            <v>MKS WOŁCZYN</v>
          </cell>
          <cell r="K315" t="str">
            <v>opolskie</v>
          </cell>
        </row>
        <row r="316">
          <cell r="A316" t="str">
            <v>OBERMAJER Cezary</v>
          </cell>
          <cell r="B316">
            <v>25332</v>
          </cell>
          <cell r="C316" t="str">
            <v>2016/2017</v>
          </cell>
          <cell r="D316" t="str">
            <v>2016-09-08 LO</v>
          </cell>
          <cell r="E316" t="str">
            <v>06735</v>
          </cell>
          <cell r="F316" t="str">
            <v>S</v>
          </cell>
          <cell r="G316">
            <v>25823</v>
          </cell>
          <cell r="H316" t="str">
            <v>M</v>
          </cell>
          <cell r="I316" t="str">
            <v>MKS Wołczyn</v>
          </cell>
          <cell r="J316" t="str">
            <v>MKS WOŁCZYN</v>
          </cell>
          <cell r="K316" t="str">
            <v>opolskie</v>
          </cell>
        </row>
        <row r="317">
          <cell r="A317" t="str">
            <v>PAWŁOWSKI Dariusz</v>
          </cell>
          <cell r="B317">
            <v>35519</v>
          </cell>
          <cell r="C317" t="str">
            <v>2016/2017</v>
          </cell>
          <cell r="D317" t="str">
            <v>2016-09-08 LO</v>
          </cell>
          <cell r="E317" t="str">
            <v>06739</v>
          </cell>
          <cell r="F317" t="str">
            <v>S</v>
          </cell>
          <cell r="G317">
            <v>22609</v>
          </cell>
          <cell r="H317" t="str">
            <v>M</v>
          </cell>
          <cell r="I317" t="str">
            <v>MKS Wołczyn</v>
          </cell>
          <cell r="J317" t="str">
            <v>MKS WOŁCZYN</v>
          </cell>
          <cell r="K317" t="str">
            <v>opolskie</v>
          </cell>
        </row>
        <row r="318">
          <cell r="A318" t="str">
            <v>AUGUSTYNOWICZ Czesław</v>
          </cell>
          <cell r="B318">
            <v>40635</v>
          </cell>
          <cell r="C318" t="str">
            <v>2016/2017</v>
          </cell>
          <cell r="D318" t="str">
            <v>2016-09-01 LO</v>
          </cell>
          <cell r="E318" t="str">
            <v>04048</v>
          </cell>
          <cell r="F318" t="str">
            <v>S</v>
          </cell>
          <cell r="G318">
            <v>24066</v>
          </cell>
          <cell r="H318" t="str">
            <v>M</v>
          </cell>
          <cell r="I318" t="str">
            <v>MLUKS WAKMET Bodzanów</v>
          </cell>
          <cell r="J318" t="str">
            <v>MLUKS WAKMET BODZANÓW</v>
          </cell>
          <cell r="K318" t="str">
            <v>opolskie</v>
          </cell>
        </row>
        <row r="319">
          <cell r="A319" t="str">
            <v>GARGOL Amelia</v>
          </cell>
          <cell r="B319">
            <v>45533</v>
          </cell>
          <cell r="C319" t="str">
            <v>2016/2017</v>
          </cell>
          <cell r="D319" t="str">
            <v>2016-09-01 N</v>
          </cell>
          <cell r="E319" t="str">
            <v>04056</v>
          </cell>
          <cell r="F319" t="str">
            <v>M</v>
          </cell>
          <cell r="G319">
            <v>38924</v>
          </cell>
          <cell r="H319" t="str">
            <v>K</v>
          </cell>
          <cell r="I319" t="str">
            <v>MLUKS WAKMET Bodzanów</v>
          </cell>
          <cell r="J319" t="str">
            <v>MLUKS WAKMET BODZANÓW</v>
          </cell>
          <cell r="K319" t="str">
            <v>opolskie</v>
          </cell>
        </row>
        <row r="320">
          <cell r="A320" t="str">
            <v>GARGOL Tomasz</v>
          </cell>
          <cell r="B320">
            <v>40637</v>
          </cell>
          <cell r="C320" t="str">
            <v>2016/2017</v>
          </cell>
          <cell r="D320" t="str">
            <v>2016-09-01 LO</v>
          </cell>
          <cell r="E320" t="str">
            <v>04055</v>
          </cell>
          <cell r="F320" t="str">
            <v>S</v>
          </cell>
          <cell r="G320">
            <v>27174</v>
          </cell>
          <cell r="H320" t="str">
            <v>M</v>
          </cell>
          <cell r="I320" t="str">
            <v>MLUKS WAKMET Bodzanów</v>
          </cell>
          <cell r="J320" t="str">
            <v>MLUKS WAKMET BODZANÓW</v>
          </cell>
          <cell r="K320" t="str">
            <v>opolskie</v>
          </cell>
        </row>
        <row r="321">
          <cell r="A321" t="str">
            <v>GARGOL Wiktoria</v>
          </cell>
          <cell r="B321">
            <v>45534</v>
          </cell>
          <cell r="C321" t="str">
            <v>2016/2017</v>
          </cell>
          <cell r="D321" t="str">
            <v>2016-09-01 N</v>
          </cell>
          <cell r="E321" t="str">
            <v>04057</v>
          </cell>
          <cell r="F321" t="str">
            <v>M</v>
          </cell>
          <cell r="G321">
            <v>39760</v>
          </cell>
          <cell r="H321" t="str">
            <v>K</v>
          </cell>
          <cell r="I321" t="str">
            <v>MLUKS WAKMET Bodzanów</v>
          </cell>
          <cell r="J321" t="str">
            <v>MLUKS WAKMET BODZANÓW</v>
          </cell>
          <cell r="K321" t="str">
            <v>opolskie</v>
          </cell>
        </row>
        <row r="322">
          <cell r="A322" t="str">
            <v>HELBIN Lesław</v>
          </cell>
          <cell r="B322">
            <v>25312</v>
          </cell>
          <cell r="C322" t="str">
            <v>2016/2017</v>
          </cell>
          <cell r="D322" t="str">
            <v>2016-09-01 LO</v>
          </cell>
          <cell r="E322" t="str">
            <v>04044</v>
          </cell>
          <cell r="F322" t="str">
            <v>S</v>
          </cell>
          <cell r="G322">
            <v>20977</v>
          </cell>
          <cell r="H322" t="str">
            <v>M</v>
          </cell>
          <cell r="I322" t="str">
            <v>MLUKS WAKMET Bodzanów</v>
          </cell>
          <cell r="J322" t="str">
            <v>MLUKS WAKMET BODZANÓW</v>
          </cell>
          <cell r="K322" t="str">
            <v>opolskie</v>
          </cell>
        </row>
        <row r="323">
          <cell r="A323" t="str">
            <v>KANARSKI Kamil</v>
          </cell>
          <cell r="B323">
            <v>34081</v>
          </cell>
          <cell r="C323" t="str">
            <v>2016/2017</v>
          </cell>
          <cell r="D323" t="str">
            <v>2016-09-01 LO</v>
          </cell>
          <cell r="E323" t="str">
            <v>04051</v>
          </cell>
          <cell r="F323" t="str">
            <v>S</v>
          </cell>
          <cell r="G323">
            <v>33954</v>
          </cell>
          <cell r="H323" t="str">
            <v>M</v>
          </cell>
          <cell r="I323" t="str">
            <v>MLUKS WAKMET Bodzanów</v>
          </cell>
          <cell r="J323" t="str">
            <v>MLUKS WAKMET BODZANÓW</v>
          </cell>
          <cell r="K323" t="str">
            <v>opolskie</v>
          </cell>
        </row>
        <row r="324">
          <cell r="A324" t="str">
            <v>KULA Konrad</v>
          </cell>
          <cell r="B324">
            <v>30258</v>
          </cell>
          <cell r="C324" t="str">
            <v>2016/2017</v>
          </cell>
          <cell r="D324" t="str">
            <v>2016-09-01 LO</v>
          </cell>
          <cell r="E324" t="str">
            <v>04047</v>
          </cell>
          <cell r="F324" t="str">
            <v>S</v>
          </cell>
          <cell r="G324">
            <v>35282</v>
          </cell>
          <cell r="H324" t="str">
            <v>M</v>
          </cell>
          <cell r="I324" t="str">
            <v>MLUKS WAKMET Bodzanów</v>
          </cell>
          <cell r="J324" t="str">
            <v>MLUKS WAKMET BODZANÓW</v>
          </cell>
          <cell r="K324" t="str">
            <v>opolskie</v>
          </cell>
        </row>
        <row r="325">
          <cell r="A325" t="str">
            <v>KUROWSKI Mariusz</v>
          </cell>
          <cell r="B325">
            <v>38454</v>
          </cell>
          <cell r="C325" t="str">
            <v>2016/2017</v>
          </cell>
          <cell r="D325" t="str">
            <v>2016-09-01 LO</v>
          </cell>
          <cell r="E325" t="str">
            <v>04045</v>
          </cell>
          <cell r="F325" t="str">
            <v>S</v>
          </cell>
          <cell r="G325">
            <v>31779</v>
          </cell>
          <cell r="H325" t="str">
            <v>M</v>
          </cell>
          <cell r="I325" t="str">
            <v>MLUKS WAKMET Bodzanów</v>
          </cell>
          <cell r="J325" t="str">
            <v>MLUKS WAKMET BODZANÓW</v>
          </cell>
          <cell r="K325" t="str">
            <v>opolskie</v>
          </cell>
        </row>
        <row r="326">
          <cell r="A326" t="str">
            <v>LEWANDOWSKI Waldemar</v>
          </cell>
          <cell r="B326">
            <v>45532</v>
          </cell>
          <cell r="C326" t="str">
            <v>2016/2017</v>
          </cell>
          <cell r="D326" t="str">
            <v>2016-09-01 N</v>
          </cell>
          <cell r="E326" t="str">
            <v>04054</v>
          </cell>
          <cell r="F326" t="str">
            <v>S</v>
          </cell>
          <cell r="G326">
            <v>25857</v>
          </cell>
          <cell r="H326" t="str">
            <v>M</v>
          </cell>
          <cell r="I326" t="str">
            <v>MLUKS WAKMET Bodzanów</v>
          </cell>
          <cell r="J326" t="str">
            <v>MLUKS WAKMET BODZANÓW</v>
          </cell>
          <cell r="K326" t="str">
            <v>opolskie</v>
          </cell>
        </row>
        <row r="327">
          <cell r="A327" t="str">
            <v>SEMKOWICZ Marcin</v>
          </cell>
          <cell r="B327">
            <v>45531</v>
          </cell>
          <cell r="C327" t="str">
            <v>2016/2017</v>
          </cell>
          <cell r="D327" t="str">
            <v>2016-09-01 N</v>
          </cell>
          <cell r="E327" t="str">
            <v>04053</v>
          </cell>
          <cell r="F327" t="str">
            <v>S</v>
          </cell>
          <cell r="G327">
            <v>30249</v>
          </cell>
          <cell r="H327" t="str">
            <v>M</v>
          </cell>
          <cell r="I327" t="str">
            <v>MLUKS WAKMET Bodzanów</v>
          </cell>
          <cell r="J327" t="str">
            <v>MLUKS WAKMET BODZANÓW</v>
          </cell>
          <cell r="K327" t="str">
            <v>opolskie</v>
          </cell>
        </row>
        <row r="328">
          <cell r="A328" t="str">
            <v>SKORODZIEŃ Tadeusz</v>
          </cell>
          <cell r="B328">
            <v>40632</v>
          </cell>
          <cell r="C328" t="str">
            <v>2016/2017</v>
          </cell>
          <cell r="D328" t="str">
            <v>2016-09-01 LO</v>
          </cell>
          <cell r="E328" t="str">
            <v>04050</v>
          </cell>
          <cell r="F328" t="str">
            <v>S</v>
          </cell>
          <cell r="G328">
            <v>24526</v>
          </cell>
          <cell r="H328" t="str">
            <v>M</v>
          </cell>
          <cell r="I328" t="str">
            <v>MLUKS WAKMET Bodzanów</v>
          </cell>
          <cell r="J328" t="str">
            <v>MLUKS WAKMET BODZANÓW</v>
          </cell>
          <cell r="K328" t="str">
            <v>opolskie</v>
          </cell>
        </row>
        <row r="329">
          <cell r="A329" t="str">
            <v>SZEWCZYK Tomasz</v>
          </cell>
          <cell r="B329">
            <v>40633</v>
          </cell>
          <cell r="C329" t="str">
            <v>2016/2017</v>
          </cell>
          <cell r="D329" t="str">
            <v>2016-09-01 LO</v>
          </cell>
          <cell r="E329" t="str">
            <v>04052</v>
          </cell>
          <cell r="F329" t="str">
            <v>S</v>
          </cell>
          <cell r="G329">
            <v>30821</v>
          </cell>
          <cell r="H329" t="str">
            <v>M</v>
          </cell>
          <cell r="I329" t="str">
            <v>MLUKS WAKMET Bodzanów</v>
          </cell>
          <cell r="J329" t="str">
            <v>MLUKS WAKMET BODZANÓW</v>
          </cell>
          <cell r="K329" t="str">
            <v>opolskie</v>
          </cell>
        </row>
        <row r="330">
          <cell r="A330" t="str">
            <v>WALA Krzysztof</v>
          </cell>
          <cell r="B330">
            <v>22886</v>
          </cell>
          <cell r="C330" t="str">
            <v>2016/2017</v>
          </cell>
          <cell r="D330" t="str">
            <v>2016-09-01 LO</v>
          </cell>
          <cell r="E330" t="str">
            <v>04046</v>
          </cell>
          <cell r="F330" t="str">
            <v>S</v>
          </cell>
          <cell r="G330">
            <v>30047</v>
          </cell>
          <cell r="H330" t="str">
            <v>M</v>
          </cell>
          <cell r="I330" t="str">
            <v>MLUKS WAKMET Bodzanów</v>
          </cell>
          <cell r="J330" t="str">
            <v>MLUKS WAKMET BODZANÓW</v>
          </cell>
          <cell r="K330" t="str">
            <v>opolskie</v>
          </cell>
        </row>
        <row r="331">
          <cell r="A331" t="str">
            <v>ZIĘBA Rafał</v>
          </cell>
          <cell r="B331">
            <v>40638</v>
          </cell>
          <cell r="C331" t="str">
            <v>2016/2017</v>
          </cell>
          <cell r="D331" t="str">
            <v>2016-09-01 LO</v>
          </cell>
          <cell r="E331" t="str">
            <v>04049</v>
          </cell>
          <cell r="F331" t="str">
            <v>S</v>
          </cell>
          <cell r="G331">
            <v>27706</v>
          </cell>
          <cell r="H331" t="str">
            <v>M</v>
          </cell>
          <cell r="I331" t="str">
            <v>MLUKS WAKMET Bodzanów</v>
          </cell>
          <cell r="J331" t="str">
            <v>MLUKS WAKMET BODZANÓW</v>
          </cell>
          <cell r="K331" t="str">
            <v>opolskie</v>
          </cell>
        </row>
        <row r="332">
          <cell r="A332" t="str">
            <v>DAROSZEWSKI Barosz</v>
          </cell>
          <cell r="B332">
            <v>46193</v>
          </cell>
          <cell r="C332" t="str">
            <v>2016/2017</v>
          </cell>
          <cell r="D332" t="str">
            <v>2016-09-17 N</v>
          </cell>
          <cell r="E332" t="str">
            <v>08538</v>
          </cell>
          <cell r="F332" t="str">
            <v>M</v>
          </cell>
          <cell r="G332">
            <v>38424</v>
          </cell>
          <cell r="H332" t="str">
            <v>M</v>
          </cell>
          <cell r="I332" t="str">
            <v>MMKS Kędzierzyn Koźle</v>
          </cell>
          <cell r="J332" t="str">
            <v>MMKS KĘDZIERZYN KOŹLE</v>
          </cell>
          <cell r="K332" t="str">
            <v>opolskie</v>
          </cell>
        </row>
        <row r="333">
          <cell r="A333" t="str">
            <v>DAROSZEWSKI Filip</v>
          </cell>
          <cell r="B333">
            <v>46194</v>
          </cell>
          <cell r="C333" t="str">
            <v>2016/2017</v>
          </cell>
          <cell r="D333" t="str">
            <v>2016-09-17 N</v>
          </cell>
          <cell r="E333" t="str">
            <v>08539</v>
          </cell>
          <cell r="F333" t="str">
            <v>M</v>
          </cell>
          <cell r="G333">
            <v>37630</v>
          </cell>
          <cell r="H333" t="str">
            <v>M</v>
          </cell>
          <cell r="I333" t="str">
            <v>MMKS Kędzierzyn Koźle</v>
          </cell>
          <cell r="J333" t="str">
            <v>MMKS KĘDZIERZYN KOŹLE</v>
          </cell>
          <cell r="K333" t="str">
            <v>opolskie</v>
          </cell>
        </row>
        <row r="334">
          <cell r="A334" t="str">
            <v>MOJZYK Maciej</v>
          </cell>
          <cell r="B334">
            <v>44767</v>
          </cell>
          <cell r="C334" t="str">
            <v>2016/2017</v>
          </cell>
          <cell r="D334" t="str">
            <v>2016-09-17 LO</v>
          </cell>
          <cell r="E334" t="str">
            <v>08536</v>
          </cell>
          <cell r="F334" t="str">
            <v>M</v>
          </cell>
          <cell r="G334">
            <v>37654</v>
          </cell>
          <cell r="H334" t="str">
            <v>M</v>
          </cell>
          <cell r="I334" t="str">
            <v>MMKS Kędzierzyn Koźle</v>
          </cell>
          <cell r="J334" t="str">
            <v>MMKS KĘDZIERZYN KOŹLE</v>
          </cell>
          <cell r="K334" t="str">
            <v>opolskie</v>
          </cell>
        </row>
        <row r="335">
          <cell r="A335" t="str">
            <v>TALMA Jakub</v>
          </cell>
          <cell r="B335">
            <v>44768</v>
          </cell>
          <cell r="C335" t="str">
            <v>2016/2017</v>
          </cell>
          <cell r="D335" t="str">
            <v>2016-09-17 LO</v>
          </cell>
          <cell r="E335" t="str">
            <v>08537</v>
          </cell>
          <cell r="F335" t="str">
            <v>M</v>
          </cell>
          <cell r="G335">
            <v>37713</v>
          </cell>
          <cell r="H335" t="str">
            <v>M</v>
          </cell>
          <cell r="I335" t="str">
            <v>MMKS Kędzierzyn Koźle</v>
          </cell>
          <cell r="J335" t="str">
            <v>MMKS KĘDZIERZYN KOŹLE</v>
          </cell>
          <cell r="K335" t="str">
            <v>opolskie</v>
          </cell>
        </row>
        <row r="336">
          <cell r="A336" t="str">
            <v>SINICKI Maciej</v>
          </cell>
          <cell r="B336">
            <v>19007</v>
          </cell>
          <cell r="C336" t="str">
            <v>2016/2017</v>
          </cell>
          <cell r="D336" t="str">
            <v>2016-08-29 LO</v>
          </cell>
          <cell r="E336" t="str">
            <v>03232</v>
          </cell>
          <cell r="F336" t="str">
            <v>NIESTO</v>
          </cell>
          <cell r="G336">
            <v>34198</v>
          </cell>
          <cell r="H336" t="str">
            <v>M</v>
          </cell>
          <cell r="I336" t="str">
            <v>niestowarzyszony</v>
          </cell>
          <cell r="J336" t="str">
            <v>NIESTOWARZYSZONY</v>
          </cell>
          <cell r="K336" t="str">
            <v>opolskie</v>
          </cell>
        </row>
        <row r="337">
          <cell r="A337" t="str">
            <v>BADURA Artur</v>
          </cell>
          <cell r="B337">
            <v>18685</v>
          </cell>
          <cell r="C337" t="str">
            <v>2016/2017</v>
          </cell>
          <cell r="D337" t="str">
            <v>2016-09-06 LO</v>
          </cell>
          <cell r="E337" t="str">
            <v>05621</v>
          </cell>
          <cell r="F337" t="str">
            <v>S</v>
          </cell>
          <cell r="G337">
            <v>31716</v>
          </cell>
          <cell r="H337" t="str">
            <v>M</v>
          </cell>
          <cell r="I337" t="str">
            <v>OKS Olesno</v>
          </cell>
          <cell r="J337" t="str">
            <v>OKS OLESNO</v>
          </cell>
          <cell r="K337" t="str">
            <v>opolskie</v>
          </cell>
        </row>
        <row r="338">
          <cell r="A338" t="str">
            <v>CYNDERA Jakub</v>
          </cell>
          <cell r="B338">
            <v>29712</v>
          </cell>
          <cell r="C338" t="str">
            <v>2016/2017</v>
          </cell>
          <cell r="D338" t="str">
            <v>2016-09-06 LO</v>
          </cell>
          <cell r="E338" t="str">
            <v>05623</v>
          </cell>
          <cell r="F338" t="str">
            <v>S</v>
          </cell>
          <cell r="G338">
            <v>34595</v>
          </cell>
          <cell r="H338" t="str">
            <v>M</v>
          </cell>
          <cell r="I338" t="str">
            <v>OKS Olesno</v>
          </cell>
          <cell r="J338" t="str">
            <v>OKS OLESNO</v>
          </cell>
          <cell r="K338" t="str">
            <v>opolskie</v>
          </cell>
        </row>
        <row r="339">
          <cell r="A339" t="str">
            <v>ĆWIELĄG Mateusz</v>
          </cell>
          <cell r="B339">
            <v>45999</v>
          </cell>
          <cell r="C339" t="str">
            <v>2016/2017</v>
          </cell>
          <cell r="D339" t="str">
            <v>2016-09-09 N</v>
          </cell>
          <cell r="E339" t="str">
            <v>07215</v>
          </cell>
          <cell r="F339" t="str">
            <v>M</v>
          </cell>
          <cell r="G339">
            <v>38632</v>
          </cell>
          <cell r="H339" t="str">
            <v>M</v>
          </cell>
          <cell r="I339" t="str">
            <v>OKS Olesno</v>
          </cell>
          <cell r="J339" t="str">
            <v>OKS OLESNO</v>
          </cell>
          <cell r="K339" t="str">
            <v>opolskie</v>
          </cell>
        </row>
        <row r="340">
          <cell r="A340" t="str">
            <v>GŁĄB Adrian</v>
          </cell>
          <cell r="B340">
            <v>9755</v>
          </cell>
          <cell r="C340" t="str">
            <v>2016/2017</v>
          </cell>
          <cell r="D340" t="str">
            <v>2016-09-06 LO</v>
          </cell>
          <cell r="E340" t="str">
            <v>05622</v>
          </cell>
          <cell r="F340" t="str">
            <v>S</v>
          </cell>
          <cell r="G340">
            <v>31417</v>
          </cell>
          <cell r="H340" t="str">
            <v>M</v>
          </cell>
          <cell r="I340" t="str">
            <v>OKS Olesno</v>
          </cell>
          <cell r="J340" t="str">
            <v>OKS OLESNO</v>
          </cell>
          <cell r="K340" t="str">
            <v>opolskie</v>
          </cell>
        </row>
        <row r="341">
          <cell r="A341" t="str">
            <v>KACZMARZYK Damian</v>
          </cell>
          <cell r="B341">
            <v>25610</v>
          </cell>
          <cell r="C341" t="str">
            <v>2016/2017</v>
          </cell>
          <cell r="D341" t="str">
            <v>2016-09-06 LO</v>
          </cell>
          <cell r="E341" t="str">
            <v>05620</v>
          </cell>
          <cell r="F341" t="str">
            <v>S</v>
          </cell>
          <cell r="G341">
            <v>33767</v>
          </cell>
          <cell r="H341" t="str">
            <v>M</v>
          </cell>
          <cell r="I341" t="str">
            <v>OKS Olesno</v>
          </cell>
          <cell r="J341" t="str">
            <v>OKS OLESNO</v>
          </cell>
          <cell r="K341" t="str">
            <v>opolskie</v>
          </cell>
        </row>
        <row r="342">
          <cell r="A342" t="str">
            <v>KAZIOR Patryk</v>
          </cell>
          <cell r="B342">
            <v>45739</v>
          </cell>
          <cell r="C342" t="str">
            <v>2016/2017</v>
          </cell>
          <cell r="D342" t="str">
            <v>2016-09-06 N</v>
          </cell>
          <cell r="E342" t="str">
            <v>05628</v>
          </cell>
          <cell r="F342" t="str">
            <v>M</v>
          </cell>
          <cell r="G342">
            <v>38323</v>
          </cell>
          <cell r="H342" t="str">
            <v>M</v>
          </cell>
          <cell r="I342" t="str">
            <v>OKS Olesno</v>
          </cell>
          <cell r="J342" t="str">
            <v>OKS OLESNO</v>
          </cell>
          <cell r="K342" t="str">
            <v>opolskie</v>
          </cell>
        </row>
        <row r="343">
          <cell r="A343" t="str">
            <v>KLESZCZ Zdzisław</v>
          </cell>
          <cell r="B343">
            <v>26506</v>
          </cell>
          <cell r="C343" t="str">
            <v>2016/2017</v>
          </cell>
          <cell r="D343" t="str">
            <v>2016-09-06 LO</v>
          </cell>
          <cell r="E343" t="str">
            <v>05619</v>
          </cell>
          <cell r="F343" t="str">
            <v>S</v>
          </cell>
          <cell r="G343">
            <v>20028</v>
          </cell>
          <cell r="H343" t="str">
            <v>M</v>
          </cell>
          <cell r="I343" t="str">
            <v>OKS Olesno</v>
          </cell>
          <cell r="J343" t="str">
            <v>OKS OLESNO</v>
          </cell>
          <cell r="K343" t="str">
            <v>opolskie</v>
          </cell>
        </row>
        <row r="344">
          <cell r="A344" t="str">
            <v>KWAŚNIEWSKI Przemysław</v>
          </cell>
          <cell r="B344">
            <v>22885</v>
          </cell>
          <cell r="C344" t="str">
            <v>2016/2017</v>
          </cell>
          <cell r="D344" t="str">
            <v>2016-09-06 LO</v>
          </cell>
          <cell r="E344" t="str">
            <v>05624</v>
          </cell>
          <cell r="F344" t="str">
            <v>S</v>
          </cell>
          <cell r="G344">
            <v>32003</v>
          </cell>
          <cell r="H344" t="str">
            <v>M</v>
          </cell>
          <cell r="I344" t="str">
            <v>OKS Olesno</v>
          </cell>
          <cell r="J344" t="str">
            <v>OKS OLESNO</v>
          </cell>
          <cell r="K344" t="str">
            <v>opolskie</v>
          </cell>
        </row>
        <row r="345">
          <cell r="A345" t="str">
            <v>MENCEL Tomasz</v>
          </cell>
          <cell r="B345">
            <v>45741</v>
          </cell>
          <cell r="C345" t="str">
            <v>2016/2017</v>
          </cell>
          <cell r="D345" t="str">
            <v>2016-09-06 N</v>
          </cell>
          <cell r="E345" t="str">
            <v>05630</v>
          </cell>
          <cell r="F345" t="str">
            <v>M</v>
          </cell>
          <cell r="G345">
            <v>39860</v>
          </cell>
          <cell r="H345" t="str">
            <v>M</v>
          </cell>
          <cell r="I345" t="str">
            <v>OKS Olesno</v>
          </cell>
          <cell r="J345" t="str">
            <v>OKS OLESNO</v>
          </cell>
          <cell r="K345" t="str">
            <v>opolskie</v>
          </cell>
        </row>
        <row r="346">
          <cell r="A346" t="str">
            <v>PIELOT Dominik</v>
          </cell>
          <cell r="B346">
            <v>45740</v>
          </cell>
          <cell r="C346" t="str">
            <v>2016/2017</v>
          </cell>
          <cell r="D346" t="str">
            <v>2016-09-06 N</v>
          </cell>
          <cell r="E346" t="str">
            <v>05629</v>
          </cell>
          <cell r="F346" t="str">
            <v>M</v>
          </cell>
          <cell r="G346">
            <v>38540</v>
          </cell>
          <cell r="H346" t="str">
            <v>M</v>
          </cell>
          <cell r="I346" t="str">
            <v>OKS Olesno</v>
          </cell>
          <cell r="J346" t="str">
            <v>OKS OLESNO</v>
          </cell>
          <cell r="K346" t="str">
            <v>opolskie</v>
          </cell>
        </row>
        <row r="347">
          <cell r="A347" t="str">
            <v>POLOCZEK Mateusz</v>
          </cell>
          <cell r="B347">
            <v>45737</v>
          </cell>
          <cell r="C347" t="str">
            <v>2016/2017</v>
          </cell>
          <cell r="D347" t="str">
            <v>2016-09-06 N</v>
          </cell>
          <cell r="E347" t="str">
            <v>05626</v>
          </cell>
          <cell r="F347" t="str">
            <v>M</v>
          </cell>
          <cell r="G347">
            <v>39195</v>
          </cell>
          <cell r="H347" t="str">
            <v>M</v>
          </cell>
          <cell r="I347" t="str">
            <v>OKS Olesno</v>
          </cell>
          <cell r="J347" t="str">
            <v>OKS OLESNO</v>
          </cell>
          <cell r="K347" t="str">
            <v>opolskie</v>
          </cell>
        </row>
        <row r="348">
          <cell r="A348" t="str">
            <v>POLOCZEK Wiktoria</v>
          </cell>
          <cell r="B348">
            <v>45738</v>
          </cell>
          <cell r="C348" t="str">
            <v>2016/2017</v>
          </cell>
          <cell r="D348" t="str">
            <v>2016-09-06 N</v>
          </cell>
          <cell r="E348" t="str">
            <v>05627</v>
          </cell>
          <cell r="F348" t="str">
            <v>M</v>
          </cell>
          <cell r="G348">
            <v>37995</v>
          </cell>
          <cell r="H348" t="str">
            <v>K</v>
          </cell>
          <cell r="I348" t="str">
            <v>OKS Olesno</v>
          </cell>
          <cell r="J348" t="str">
            <v>OKS OLESNO</v>
          </cell>
          <cell r="K348" t="str">
            <v>opolskie</v>
          </cell>
        </row>
        <row r="349">
          <cell r="A349" t="str">
            <v>WIECZOREK Michał</v>
          </cell>
          <cell r="B349">
            <v>37638</v>
          </cell>
          <cell r="C349" t="str">
            <v>2016/2017</v>
          </cell>
          <cell r="D349" t="str">
            <v>2016-09-06 LO</v>
          </cell>
          <cell r="E349" t="str">
            <v>05625</v>
          </cell>
          <cell r="F349" t="str">
            <v>M</v>
          </cell>
          <cell r="G349">
            <v>36660</v>
          </cell>
          <cell r="H349" t="str">
            <v>M</v>
          </cell>
          <cell r="I349" t="str">
            <v>OKS Olesno</v>
          </cell>
          <cell r="J349" t="str">
            <v>OKS OLESNO</v>
          </cell>
          <cell r="K349" t="str">
            <v>opolskie</v>
          </cell>
        </row>
        <row r="350">
          <cell r="A350" t="str">
            <v>BOR Józef</v>
          </cell>
          <cell r="B350">
            <v>39608</v>
          </cell>
          <cell r="C350" t="str">
            <v>2016/2017</v>
          </cell>
          <cell r="D350" t="str">
            <v>2016-09-08 LO</v>
          </cell>
          <cell r="E350" t="str">
            <v>06874</v>
          </cell>
          <cell r="F350" t="str">
            <v>S</v>
          </cell>
          <cell r="G350">
            <v>24307</v>
          </cell>
          <cell r="H350" t="str">
            <v>M</v>
          </cell>
          <cell r="I350" t="str">
            <v>SKS LUKS Nysa</v>
          </cell>
          <cell r="J350" t="str">
            <v>SKS LUKS NYSA</v>
          </cell>
          <cell r="K350" t="str">
            <v>opolskie</v>
          </cell>
        </row>
        <row r="351">
          <cell r="A351" t="str">
            <v>GŁOWACZEWSKI Krystian</v>
          </cell>
          <cell r="B351">
            <v>46484</v>
          </cell>
          <cell r="C351" t="str">
            <v>2016/2017</v>
          </cell>
          <cell r="D351" t="str">
            <v>2016-11-09 N</v>
          </cell>
          <cell r="E351" t="str">
            <v>09385</v>
          </cell>
          <cell r="F351" t="str">
            <v>M</v>
          </cell>
          <cell r="G351">
            <v>36512</v>
          </cell>
          <cell r="H351" t="str">
            <v>M</v>
          </cell>
          <cell r="I351" t="str">
            <v>SKS LUKS Nysa</v>
          </cell>
          <cell r="J351" t="str">
            <v>SKS LUKS NYSA</v>
          </cell>
          <cell r="K351" t="str">
            <v>opolskie</v>
          </cell>
        </row>
        <row r="352">
          <cell r="A352" t="str">
            <v>GÓRSKI Robert</v>
          </cell>
          <cell r="B352">
            <v>45951</v>
          </cell>
          <cell r="C352" t="str">
            <v>2016/2017</v>
          </cell>
          <cell r="D352" t="str">
            <v>2016-09-08 N</v>
          </cell>
          <cell r="E352" t="str">
            <v>06876</v>
          </cell>
          <cell r="F352" t="str">
            <v>M</v>
          </cell>
          <cell r="G352">
            <v>36786</v>
          </cell>
          <cell r="H352" t="str">
            <v>M</v>
          </cell>
          <cell r="I352" t="str">
            <v>SKS LUKS Nysa</v>
          </cell>
          <cell r="J352" t="str">
            <v>SKS LUKS NYSA</v>
          </cell>
          <cell r="K352" t="str">
            <v>opolskie</v>
          </cell>
        </row>
        <row r="353">
          <cell r="A353" t="str">
            <v>KUMALA Dariusz</v>
          </cell>
          <cell r="B353">
            <v>19692</v>
          </cell>
          <cell r="C353" t="str">
            <v>2016/2017</v>
          </cell>
          <cell r="D353" t="str">
            <v>2016-09-08 LO</v>
          </cell>
          <cell r="E353" t="str">
            <v>06871</v>
          </cell>
          <cell r="F353" t="str">
            <v>S</v>
          </cell>
          <cell r="G353">
            <v>24992</v>
          </cell>
          <cell r="H353" t="str">
            <v>M</v>
          </cell>
          <cell r="I353" t="str">
            <v>SKS LUKS Nysa</v>
          </cell>
          <cell r="J353" t="str">
            <v>SKS LUKS NYSA</v>
          </cell>
          <cell r="K353" t="str">
            <v>opolskie</v>
          </cell>
        </row>
        <row r="354">
          <cell r="A354" t="str">
            <v>PALIWODA Andrzej</v>
          </cell>
          <cell r="B354">
            <v>19693</v>
          </cell>
          <cell r="C354" t="str">
            <v>2016/2017</v>
          </cell>
          <cell r="D354" t="str">
            <v>2016-09-08 LO</v>
          </cell>
          <cell r="E354" t="str">
            <v>06872</v>
          </cell>
          <cell r="F354" t="str">
            <v>S</v>
          </cell>
          <cell r="G354">
            <v>25828</v>
          </cell>
          <cell r="H354" t="str">
            <v>M</v>
          </cell>
          <cell r="I354" t="str">
            <v>SKS LUKS Nysa</v>
          </cell>
          <cell r="J354" t="str">
            <v>SKS LUKS NYSA</v>
          </cell>
          <cell r="K354" t="str">
            <v>opolskie</v>
          </cell>
        </row>
        <row r="355">
          <cell r="A355" t="str">
            <v>POLITAŃSKI Dariusz</v>
          </cell>
          <cell r="B355">
            <v>16917</v>
          </cell>
          <cell r="C355" t="str">
            <v>2016/2017</v>
          </cell>
          <cell r="D355" t="str">
            <v>2016-09-08 LO</v>
          </cell>
          <cell r="E355" t="str">
            <v>06875</v>
          </cell>
          <cell r="F355" t="str">
            <v>S</v>
          </cell>
          <cell r="G355">
            <v>24669</v>
          </cell>
          <cell r="H355" t="str">
            <v>M</v>
          </cell>
          <cell r="I355" t="str">
            <v>SKS LUKS Nysa</v>
          </cell>
          <cell r="J355" t="str">
            <v>SKS LUKS NYSA</v>
          </cell>
          <cell r="K355" t="str">
            <v>opolskie</v>
          </cell>
        </row>
        <row r="356">
          <cell r="A356" t="str">
            <v>STOCKI Mateusz</v>
          </cell>
          <cell r="B356">
            <v>37271</v>
          </cell>
          <cell r="C356" t="str">
            <v>2016/2017</v>
          </cell>
          <cell r="D356" t="str">
            <v>2016-09-08 LO</v>
          </cell>
          <cell r="E356" t="str">
            <v>06878</v>
          </cell>
          <cell r="F356" t="str">
            <v>M</v>
          </cell>
          <cell r="G356">
            <v>36503</v>
          </cell>
          <cell r="H356" t="str">
            <v>M</v>
          </cell>
          <cell r="I356" t="str">
            <v>SKS LUKS Nysa</v>
          </cell>
          <cell r="J356" t="str">
            <v>SKS LUKS NYSA</v>
          </cell>
          <cell r="K356" t="str">
            <v>opolskie</v>
          </cell>
        </row>
        <row r="357">
          <cell r="A357" t="str">
            <v>SZTABA Tadeusz</v>
          </cell>
          <cell r="B357">
            <v>19694</v>
          </cell>
          <cell r="C357" t="str">
            <v>2016/2017</v>
          </cell>
          <cell r="D357" t="str">
            <v>2016-09-08 LO</v>
          </cell>
          <cell r="E357" t="str">
            <v>06873</v>
          </cell>
          <cell r="F357" t="str">
            <v>S</v>
          </cell>
          <cell r="G357">
            <v>24281</v>
          </cell>
          <cell r="H357" t="str">
            <v>M</v>
          </cell>
          <cell r="I357" t="str">
            <v>SKS LUKS Nysa</v>
          </cell>
          <cell r="J357" t="str">
            <v>SKS LUKS NYSA</v>
          </cell>
          <cell r="K357" t="str">
            <v>opolskie</v>
          </cell>
        </row>
        <row r="358">
          <cell r="A358" t="str">
            <v>ZAKRZEWSKI Wojciech</v>
          </cell>
          <cell r="B358">
            <v>45952</v>
          </cell>
          <cell r="C358" t="str">
            <v>2016/2017</v>
          </cell>
          <cell r="D358" t="str">
            <v>2016-09-08 N</v>
          </cell>
          <cell r="E358" t="str">
            <v>06877</v>
          </cell>
          <cell r="F358" t="str">
            <v>M</v>
          </cell>
          <cell r="G358">
            <v>36639</v>
          </cell>
          <cell r="H358" t="str">
            <v>M</v>
          </cell>
          <cell r="I358" t="str">
            <v>SKS LUKS Nysa</v>
          </cell>
          <cell r="J358" t="str">
            <v>SKS LUKS NYSA</v>
          </cell>
          <cell r="K358" t="str">
            <v>opolskie</v>
          </cell>
        </row>
        <row r="359">
          <cell r="A359" t="str">
            <v>ZENOWICZ Piotr</v>
          </cell>
          <cell r="B359">
            <v>19695</v>
          </cell>
          <cell r="C359" t="str">
            <v>2016/2017</v>
          </cell>
          <cell r="D359" t="str">
            <v>2016-09-08 LO</v>
          </cell>
          <cell r="E359" t="str">
            <v>06870</v>
          </cell>
          <cell r="F359" t="str">
            <v>S</v>
          </cell>
          <cell r="G359">
            <v>25694</v>
          </cell>
          <cell r="H359" t="str">
            <v>M</v>
          </cell>
          <cell r="I359" t="str">
            <v>SKS LUKS Nysa</v>
          </cell>
          <cell r="J359" t="str">
            <v>SKS LUKS NYSA</v>
          </cell>
          <cell r="K359" t="str">
            <v>opolskie</v>
          </cell>
        </row>
        <row r="360">
          <cell r="A360" t="str">
            <v>CZARNOUS Janusz</v>
          </cell>
          <cell r="B360">
            <v>39673</v>
          </cell>
          <cell r="C360" t="str">
            <v>2016/2017</v>
          </cell>
          <cell r="D360" t="str">
            <v>2016-08-30 LO</v>
          </cell>
          <cell r="E360" t="str">
            <v>03533</v>
          </cell>
          <cell r="F360" t="str">
            <v>M</v>
          </cell>
          <cell r="G360">
            <v>36220</v>
          </cell>
          <cell r="H360" t="str">
            <v>M</v>
          </cell>
          <cell r="I360" t="str">
            <v>STS GMINA Strzelce Opolskie</v>
          </cell>
          <cell r="J360" t="str">
            <v>STS GMINA STRZELCE OPOLSKIE</v>
          </cell>
          <cell r="K360" t="str">
            <v>opolskie</v>
          </cell>
        </row>
        <row r="361">
          <cell r="A361" t="str">
            <v>GABOR Wojciech</v>
          </cell>
          <cell r="B361">
            <v>29031</v>
          </cell>
          <cell r="C361" t="str">
            <v>2016/2017</v>
          </cell>
          <cell r="D361" t="str">
            <v>2016-08-30 LO</v>
          </cell>
          <cell r="E361" t="str">
            <v>03534</v>
          </cell>
          <cell r="F361" t="str">
            <v>S</v>
          </cell>
          <cell r="G361">
            <v>35906</v>
          </cell>
          <cell r="H361" t="str">
            <v>M</v>
          </cell>
          <cell r="I361" t="str">
            <v>STS GMINA Strzelce Opolskie</v>
          </cell>
          <cell r="J361" t="str">
            <v>STS GMINA STRZELCE OPOLSKIE</v>
          </cell>
          <cell r="K361" t="str">
            <v>opolskie</v>
          </cell>
        </row>
        <row r="362">
          <cell r="A362" t="str">
            <v>GAJDA Tomasz</v>
          </cell>
          <cell r="B362">
            <v>31075</v>
          </cell>
          <cell r="C362" t="str">
            <v>2016/2017</v>
          </cell>
          <cell r="D362" t="str">
            <v>2016-08-30 LO</v>
          </cell>
          <cell r="E362" t="str">
            <v>03542</v>
          </cell>
          <cell r="F362" t="str">
            <v>S</v>
          </cell>
          <cell r="G362">
            <v>25119</v>
          </cell>
          <cell r="H362" t="str">
            <v>M</v>
          </cell>
          <cell r="I362" t="str">
            <v>STS GMINA Strzelce Opolskie</v>
          </cell>
          <cell r="J362" t="str">
            <v>STS GMINA STRZELCE OPOLSKIE</v>
          </cell>
          <cell r="K362" t="str">
            <v>opolskie</v>
          </cell>
        </row>
        <row r="363">
          <cell r="A363" t="str">
            <v>ISAŃSKI Szymon</v>
          </cell>
          <cell r="B363">
            <v>45436</v>
          </cell>
          <cell r="C363" t="str">
            <v>2016/2017</v>
          </cell>
          <cell r="D363" t="str">
            <v>2016-08-30 N</v>
          </cell>
          <cell r="E363" t="str">
            <v>03551</v>
          </cell>
          <cell r="F363" t="str">
            <v>M</v>
          </cell>
          <cell r="G363">
            <v>39104</v>
          </cell>
          <cell r="H363" t="str">
            <v>M</v>
          </cell>
          <cell r="I363" t="str">
            <v>STS GMINA Strzelce Opolskie</v>
          </cell>
          <cell r="J363" t="str">
            <v>STS GMINA STRZELCE OPOLSKIE</v>
          </cell>
          <cell r="K363" t="str">
            <v>opolskie</v>
          </cell>
        </row>
        <row r="364">
          <cell r="A364" t="str">
            <v>KAŁA Dawid</v>
          </cell>
          <cell r="B364">
            <v>26514</v>
          </cell>
          <cell r="C364" t="str">
            <v>2016/2017</v>
          </cell>
          <cell r="D364" t="str">
            <v>2016-08-30 LO</v>
          </cell>
          <cell r="E364" t="str">
            <v>03535</v>
          </cell>
          <cell r="F364" t="str">
            <v>S</v>
          </cell>
          <cell r="G364">
            <v>35665</v>
          </cell>
          <cell r="H364" t="str">
            <v>M</v>
          </cell>
          <cell r="I364" t="str">
            <v>STS GMINA Strzelce Opolskie</v>
          </cell>
          <cell r="J364" t="str">
            <v>STS GMINA STRZELCE OPOLSKIE</v>
          </cell>
          <cell r="K364" t="str">
            <v>opolskie</v>
          </cell>
        </row>
        <row r="365">
          <cell r="A365" t="str">
            <v>KAŁA Małgorzata</v>
          </cell>
          <cell r="B365">
            <v>26513</v>
          </cell>
          <cell r="C365" t="str">
            <v>2016/2017</v>
          </cell>
          <cell r="D365" t="str">
            <v>2016-08-30 LO</v>
          </cell>
          <cell r="E365" t="str">
            <v>03536</v>
          </cell>
          <cell r="F365" t="str">
            <v>M</v>
          </cell>
          <cell r="G365">
            <v>36691</v>
          </cell>
          <cell r="H365" t="str">
            <v>K</v>
          </cell>
          <cell r="I365" t="str">
            <v>STS GMINA Strzelce Opolskie</v>
          </cell>
          <cell r="J365" t="str">
            <v>STS GMINA STRZELCE OPOLSKIE</v>
          </cell>
          <cell r="K365" t="str">
            <v>opolskie</v>
          </cell>
        </row>
        <row r="366">
          <cell r="A366" t="str">
            <v>KORJAT Jakub</v>
          </cell>
          <cell r="B366">
            <v>44583</v>
          </cell>
          <cell r="C366" t="str">
            <v>2016/2017</v>
          </cell>
          <cell r="D366" t="str">
            <v>2016-08-30 LO</v>
          </cell>
          <cell r="E366" t="str">
            <v>03537</v>
          </cell>
          <cell r="F366" t="str">
            <v>M</v>
          </cell>
          <cell r="G366">
            <v>37926</v>
          </cell>
          <cell r="H366" t="str">
            <v>M</v>
          </cell>
          <cell r="I366" t="str">
            <v>STS GMINA Strzelce Opolskie</v>
          </cell>
          <cell r="J366" t="str">
            <v>STS GMINA STRZELCE OPOLSKIE</v>
          </cell>
          <cell r="K366" t="str">
            <v>opolskie</v>
          </cell>
        </row>
        <row r="367">
          <cell r="A367" t="str">
            <v>KOZOK Robert</v>
          </cell>
          <cell r="B367">
            <v>43871</v>
          </cell>
          <cell r="C367" t="str">
            <v>2016/2017</v>
          </cell>
          <cell r="D367" t="str">
            <v>2016-08-30 LO</v>
          </cell>
          <cell r="E367" t="str">
            <v>03545</v>
          </cell>
          <cell r="F367" t="str">
            <v>M</v>
          </cell>
          <cell r="G367">
            <v>37679</v>
          </cell>
          <cell r="H367" t="str">
            <v>M</v>
          </cell>
          <cell r="I367" t="str">
            <v>STS GMINA Strzelce Opolskie</v>
          </cell>
          <cell r="J367" t="str">
            <v>STS GMINA STRZELCE OPOLSKIE</v>
          </cell>
          <cell r="K367" t="str">
            <v>opolskie</v>
          </cell>
        </row>
        <row r="368">
          <cell r="A368" t="str">
            <v>LECHOWICZ Józef</v>
          </cell>
          <cell r="B368">
            <v>39671</v>
          </cell>
          <cell r="C368" t="str">
            <v>2016/2017</v>
          </cell>
          <cell r="D368" t="str">
            <v>2016-08-30 LO</v>
          </cell>
          <cell r="E368" t="str">
            <v>03543</v>
          </cell>
          <cell r="F368" t="str">
            <v>S</v>
          </cell>
          <cell r="G368">
            <v>22579</v>
          </cell>
          <cell r="H368" t="str">
            <v>M</v>
          </cell>
          <cell r="I368" t="str">
            <v>STS GMINA Strzelce Opolskie</v>
          </cell>
          <cell r="J368" t="str">
            <v>STS GMINA STRZELCE OPOLSKIE</v>
          </cell>
          <cell r="K368" t="str">
            <v>opolskie</v>
          </cell>
        </row>
        <row r="369">
          <cell r="A369" t="str">
            <v>MISIEC Julia</v>
          </cell>
          <cell r="B369">
            <v>44931</v>
          </cell>
          <cell r="C369" t="str">
            <v>2016/2017</v>
          </cell>
          <cell r="D369" t="str">
            <v>2016-08-30 LO</v>
          </cell>
          <cell r="E369" t="str">
            <v>03548</v>
          </cell>
          <cell r="F369" t="str">
            <v>M</v>
          </cell>
          <cell r="G369">
            <v>37675</v>
          </cell>
          <cell r="H369" t="str">
            <v>K</v>
          </cell>
          <cell r="I369" t="str">
            <v>STS GMINA Strzelce Opolskie</v>
          </cell>
          <cell r="J369" t="str">
            <v>STS GMINA STRZELCE OPOLSKIE</v>
          </cell>
          <cell r="K369" t="str">
            <v>opolskie</v>
          </cell>
        </row>
        <row r="370">
          <cell r="A370" t="str">
            <v>NIEDŹWIECKA Dominika</v>
          </cell>
          <cell r="B370">
            <v>41426</v>
          </cell>
          <cell r="C370" t="str">
            <v>2016/2017</v>
          </cell>
          <cell r="D370" t="str">
            <v>2016-08-30 LO</v>
          </cell>
          <cell r="E370" t="str">
            <v>03539</v>
          </cell>
          <cell r="F370" t="str">
            <v>M</v>
          </cell>
          <cell r="G370">
            <v>38036</v>
          </cell>
          <cell r="H370" t="str">
            <v>K</v>
          </cell>
          <cell r="I370" t="str">
            <v>STS GMINA Strzelce Opolskie</v>
          </cell>
          <cell r="J370" t="str">
            <v>STS GMINA STRZELCE OPOLSKIE</v>
          </cell>
          <cell r="K370" t="str">
            <v>opolskie</v>
          </cell>
        </row>
        <row r="371">
          <cell r="A371" t="str">
            <v>OMIELAŃCZUK Ryszard</v>
          </cell>
          <cell r="B371">
            <v>31073</v>
          </cell>
          <cell r="C371" t="str">
            <v>2016/2017</v>
          </cell>
          <cell r="D371" t="str">
            <v>2016-10-07 LO</v>
          </cell>
          <cell r="E371" t="str">
            <v>09049</v>
          </cell>
          <cell r="F371" t="str">
            <v>S</v>
          </cell>
          <cell r="G371">
            <v>19569</v>
          </cell>
          <cell r="H371" t="str">
            <v>M</v>
          </cell>
          <cell r="I371" t="str">
            <v>STS GMINA Strzelce Opolskie</v>
          </cell>
          <cell r="J371" t="str">
            <v>STS GMINA STRZELCE OPOLSKIE</v>
          </cell>
          <cell r="K371" t="str">
            <v>opolskie</v>
          </cell>
        </row>
        <row r="372">
          <cell r="A372" t="str">
            <v>PLOCH Justyna</v>
          </cell>
          <cell r="B372">
            <v>44932</v>
          </cell>
          <cell r="C372" t="str">
            <v>2016/2017</v>
          </cell>
          <cell r="D372" t="str">
            <v>2016-08-30 LO</v>
          </cell>
          <cell r="E372" t="str">
            <v>03549</v>
          </cell>
          <cell r="F372" t="str">
            <v>M</v>
          </cell>
          <cell r="G372">
            <v>36498</v>
          </cell>
          <cell r="H372" t="str">
            <v>K</v>
          </cell>
          <cell r="I372" t="str">
            <v>STS GMINA Strzelce Opolskie</v>
          </cell>
          <cell r="J372" t="str">
            <v>STS GMINA STRZELCE OPOLSKIE</v>
          </cell>
          <cell r="K372" t="str">
            <v>opolskie</v>
          </cell>
        </row>
        <row r="373">
          <cell r="A373" t="str">
            <v>PLOCH Karolina</v>
          </cell>
          <cell r="B373">
            <v>46811</v>
          </cell>
          <cell r="C373" t="str">
            <v>2016/2017</v>
          </cell>
          <cell r="D373" t="str">
            <v>2017-04-03 N INDYW.</v>
          </cell>
          <cell r="E373" t="str">
            <v>09826</v>
          </cell>
          <cell r="F373" t="str">
            <v>M</v>
          </cell>
          <cell r="G373">
            <v>38255</v>
          </cell>
          <cell r="H373" t="str">
            <v>K</v>
          </cell>
          <cell r="I373" t="str">
            <v>STS GMINA Strzelce Opolskie</v>
          </cell>
          <cell r="J373" t="str">
            <v>STS GMINA STRZELCE OPOLSKIE</v>
          </cell>
          <cell r="K373" t="str">
            <v>opolskie</v>
          </cell>
        </row>
        <row r="374">
          <cell r="A374" t="str">
            <v>RESZCZYŃSKA Paulina</v>
          </cell>
          <cell r="B374">
            <v>45438</v>
          </cell>
          <cell r="C374" t="str">
            <v>2016/2017</v>
          </cell>
          <cell r="D374" t="str">
            <v>2016-08-30 N</v>
          </cell>
          <cell r="E374" t="str">
            <v>03553</v>
          </cell>
          <cell r="F374" t="str">
            <v>M</v>
          </cell>
          <cell r="G374">
            <v>37778</v>
          </cell>
          <cell r="H374" t="str">
            <v>K</v>
          </cell>
          <cell r="I374" t="str">
            <v>STS GMINA Strzelce Opolskie</v>
          </cell>
          <cell r="J374" t="str">
            <v>STS GMINA STRZELCE OPOLSKIE</v>
          </cell>
          <cell r="K374" t="str">
            <v>opolskie</v>
          </cell>
        </row>
        <row r="375">
          <cell r="A375" t="str">
            <v>SKRZYPEK Filip</v>
          </cell>
          <cell r="B375">
            <v>41427</v>
          </cell>
          <cell r="C375" t="str">
            <v>2016/2017</v>
          </cell>
          <cell r="D375" t="str">
            <v>2016-08-30 LO</v>
          </cell>
          <cell r="E375" t="str">
            <v>03540</v>
          </cell>
          <cell r="F375" t="str">
            <v>M</v>
          </cell>
          <cell r="G375">
            <v>37166</v>
          </cell>
          <cell r="H375" t="str">
            <v>M</v>
          </cell>
          <cell r="I375" t="str">
            <v>STS GMINA Strzelce Opolskie</v>
          </cell>
          <cell r="J375" t="str">
            <v>STS GMINA STRZELCE OPOLSKIE</v>
          </cell>
          <cell r="K375" t="str">
            <v>opolskie</v>
          </cell>
        </row>
        <row r="376">
          <cell r="A376" t="str">
            <v>STAWIARZ Rafał</v>
          </cell>
          <cell r="B376">
            <v>45437</v>
          </cell>
          <cell r="C376" t="str">
            <v>2016/2017</v>
          </cell>
          <cell r="D376" t="str">
            <v>2016-08-30 N</v>
          </cell>
          <cell r="E376" t="str">
            <v>03552</v>
          </cell>
          <cell r="F376" t="str">
            <v>M</v>
          </cell>
          <cell r="G376">
            <v>38847</v>
          </cell>
          <cell r="H376" t="str">
            <v>M</v>
          </cell>
          <cell r="I376" t="str">
            <v>STS GMINA Strzelce Opolskie</v>
          </cell>
          <cell r="J376" t="str">
            <v>STS GMINA STRZELCE OPOLSKIE</v>
          </cell>
          <cell r="K376" t="str">
            <v>opolskie</v>
          </cell>
        </row>
        <row r="377">
          <cell r="A377" t="str">
            <v>STOBIERSKI Filip</v>
          </cell>
          <cell r="B377">
            <v>41425</v>
          </cell>
          <cell r="C377" t="str">
            <v>2016/2017</v>
          </cell>
          <cell r="D377" t="str">
            <v>2016-08-30 LO</v>
          </cell>
          <cell r="E377" t="str">
            <v>03538</v>
          </cell>
          <cell r="F377" t="str">
            <v>M</v>
          </cell>
          <cell r="G377">
            <v>38324</v>
          </cell>
          <cell r="H377" t="str">
            <v>M</v>
          </cell>
          <cell r="I377" t="str">
            <v>STS GMINA Strzelce Opolskie</v>
          </cell>
          <cell r="J377" t="str">
            <v>STS GMINA STRZELCE OPOLSKIE</v>
          </cell>
          <cell r="K377" t="str">
            <v>opolskie</v>
          </cell>
        </row>
        <row r="378">
          <cell r="A378" t="str">
            <v>STRZEJA Andrzej</v>
          </cell>
          <cell r="B378">
            <v>31069</v>
          </cell>
          <cell r="C378" t="str">
            <v>2016/2017</v>
          </cell>
          <cell r="D378" t="str">
            <v>2016-08-30 LO</v>
          </cell>
          <cell r="E378" t="str">
            <v>03541</v>
          </cell>
          <cell r="F378" t="str">
            <v>S</v>
          </cell>
          <cell r="G378">
            <v>26212</v>
          </cell>
          <cell r="H378" t="str">
            <v>M</v>
          </cell>
          <cell r="I378" t="str">
            <v>STS GMINA Strzelce Opolskie</v>
          </cell>
          <cell r="J378" t="str">
            <v>STS GMINA STRZELCE OPOLSKIE</v>
          </cell>
          <cell r="K378" t="str">
            <v>opolskie</v>
          </cell>
        </row>
        <row r="379">
          <cell r="A379" t="str">
            <v>SZPROCH Marek</v>
          </cell>
          <cell r="B379">
            <v>46622</v>
          </cell>
          <cell r="C379" t="str">
            <v>2016/2017</v>
          </cell>
          <cell r="D379" t="str">
            <v>2016-12-22 N</v>
          </cell>
          <cell r="E379" t="str">
            <v>09588</v>
          </cell>
          <cell r="F379" t="str">
            <v>S</v>
          </cell>
          <cell r="G379">
            <v>24584</v>
          </cell>
          <cell r="H379" t="str">
            <v>M</v>
          </cell>
          <cell r="I379" t="str">
            <v>STS GMINA Strzelce Opolskie</v>
          </cell>
          <cell r="J379" t="str">
            <v>STS GMINA STRZELCE OPOLSKIE</v>
          </cell>
          <cell r="K379" t="str">
            <v>opolskie</v>
          </cell>
        </row>
        <row r="380">
          <cell r="A380" t="str">
            <v>SZPROCH Wojciech</v>
          </cell>
          <cell r="B380">
            <v>43873</v>
          </cell>
          <cell r="C380" t="str">
            <v>2016/2017</v>
          </cell>
          <cell r="D380" t="str">
            <v>2016-08-30 LO</v>
          </cell>
          <cell r="E380" t="str">
            <v>03546</v>
          </cell>
          <cell r="F380" t="str">
            <v>M</v>
          </cell>
          <cell r="G380">
            <v>37524</v>
          </cell>
          <cell r="H380" t="str">
            <v>M</v>
          </cell>
          <cell r="I380" t="str">
            <v>STS GMINA Strzelce Opolskie</v>
          </cell>
          <cell r="J380" t="str">
            <v>STS GMINA STRZELCE OPOLSKIE</v>
          </cell>
          <cell r="K380" t="str">
            <v>opolskie</v>
          </cell>
        </row>
        <row r="381">
          <cell r="A381" t="str">
            <v>ULFIK Maciej</v>
          </cell>
          <cell r="B381">
            <v>45435</v>
          </cell>
          <cell r="C381" t="str">
            <v>2016/2017</v>
          </cell>
          <cell r="D381" t="str">
            <v>2016-08-30 N</v>
          </cell>
          <cell r="E381" t="str">
            <v>03550</v>
          </cell>
          <cell r="F381" t="str">
            <v>M</v>
          </cell>
          <cell r="G381">
            <v>39252</v>
          </cell>
          <cell r="H381" t="str">
            <v>M</v>
          </cell>
          <cell r="I381" t="str">
            <v>STS GMINA Strzelce Opolskie</v>
          </cell>
          <cell r="J381" t="str">
            <v>STS GMINA STRZELCE OPOLSKIE</v>
          </cell>
          <cell r="K381" t="str">
            <v>opolskie</v>
          </cell>
        </row>
        <row r="382">
          <cell r="A382" t="str">
            <v>WALICKI Damian</v>
          </cell>
          <cell r="B382">
            <v>43870</v>
          </cell>
          <cell r="C382" t="str">
            <v>2016/2017</v>
          </cell>
          <cell r="D382" t="str">
            <v>2016-08-30 LO</v>
          </cell>
          <cell r="E382" t="str">
            <v>03544</v>
          </cell>
          <cell r="F382" t="str">
            <v>M</v>
          </cell>
          <cell r="G382">
            <v>38379</v>
          </cell>
          <cell r="H382" t="str">
            <v>M</v>
          </cell>
          <cell r="I382" t="str">
            <v>STS GMINA Strzelce Opolskie</v>
          </cell>
          <cell r="J382" t="str">
            <v>STS GMINA STRZELCE OPOLSKIE</v>
          </cell>
          <cell r="K382" t="str">
            <v>opolskie</v>
          </cell>
        </row>
        <row r="383">
          <cell r="A383" t="str">
            <v>ZMUDA Marcel</v>
          </cell>
          <cell r="B383">
            <v>44584</v>
          </cell>
          <cell r="C383" t="str">
            <v>2016/2017</v>
          </cell>
          <cell r="D383" t="str">
            <v>2016-08-30 LO</v>
          </cell>
          <cell r="E383" t="str">
            <v>03547</v>
          </cell>
          <cell r="F383" t="str">
            <v>M</v>
          </cell>
          <cell r="G383">
            <v>37625</v>
          </cell>
          <cell r="H383" t="str">
            <v>M</v>
          </cell>
          <cell r="I383" t="str">
            <v>STS GMINA Strzelce Opolskie</v>
          </cell>
          <cell r="J383" t="str">
            <v>STS GMINA STRZELCE OPOLSKIE</v>
          </cell>
          <cell r="K383" t="str">
            <v>opolskie</v>
          </cell>
        </row>
        <row r="384">
          <cell r="A384" t="str">
            <v>ZWIOR Kamila</v>
          </cell>
          <cell r="B384">
            <v>39593</v>
          </cell>
          <cell r="C384" t="str">
            <v>2016/2017</v>
          </cell>
          <cell r="D384" t="str">
            <v>2016-08-30 LO</v>
          </cell>
          <cell r="E384" t="str">
            <v>03532</v>
          </cell>
          <cell r="F384" t="str">
            <v>M</v>
          </cell>
          <cell r="G384">
            <v>36958</v>
          </cell>
          <cell r="H384" t="str">
            <v>K</v>
          </cell>
          <cell r="I384" t="str">
            <v>STS GMINA Strzelce Opolskie</v>
          </cell>
          <cell r="J384" t="str">
            <v>STS GMINA STRZELCE OPOLSKIE</v>
          </cell>
          <cell r="K384" t="str">
            <v>opolskie</v>
          </cell>
        </row>
        <row r="385">
          <cell r="A385" t="str">
            <v>BISGWA Kamil</v>
          </cell>
          <cell r="B385">
            <v>46813</v>
          </cell>
          <cell r="C385" t="str">
            <v>2016/2017</v>
          </cell>
          <cell r="D385" t="str">
            <v>2017-04-03 N INDYW.</v>
          </cell>
          <cell r="E385" t="str">
            <v>09828</v>
          </cell>
          <cell r="F385" t="str">
            <v>M</v>
          </cell>
          <cell r="G385">
            <v>38904</v>
          </cell>
          <cell r="H385" t="str">
            <v>M</v>
          </cell>
          <cell r="I385" t="str">
            <v>UKS Cisek</v>
          </cell>
          <cell r="J385" t="str">
            <v>UKS CISEK</v>
          </cell>
          <cell r="K385" t="str">
            <v>opolskie</v>
          </cell>
        </row>
        <row r="386">
          <cell r="A386" t="str">
            <v>CIEŚLOK Jakub</v>
          </cell>
          <cell r="B386">
            <v>46812</v>
          </cell>
          <cell r="C386" t="str">
            <v>2016/2017</v>
          </cell>
          <cell r="D386" t="str">
            <v>2017-04-03 N INDYW.</v>
          </cell>
          <cell r="E386" t="str">
            <v>09827</v>
          </cell>
          <cell r="F386" t="str">
            <v>M</v>
          </cell>
          <cell r="G386">
            <v>38872</v>
          </cell>
          <cell r="H386" t="str">
            <v>M</v>
          </cell>
          <cell r="I386" t="str">
            <v>UKS Cisek</v>
          </cell>
          <cell r="J386" t="str">
            <v>UKS CISEK</v>
          </cell>
          <cell r="K386" t="str">
            <v>opolskie</v>
          </cell>
        </row>
        <row r="387">
          <cell r="A387" t="str">
            <v>CIUĆKA Łukasz</v>
          </cell>
          <cell r="B387">
            <v>44247</v>
          </cell>
          <cell r="C387" t="str">
            <v>2016/2017</v>
          </cell>
          <cell r="D387" t="str">
            <v>2016-09-20 LO</v>
          </cell>
          <cell r="E387" t="str">
            <v>08692</v>
          </cell>
          <cell r="F387" t="str">
            <v>M</v>
          </cell>
          <cell r="G387">
            <v>37023</v>
          </cell>
          <cell r="H387" t="str">
            <v>M</v>
          </cell>
          <cell r="I387" t="str">
            <v>UKS Cisek</v>
          </cell>
          <cell r="J387" t="str">
            <v>UKS CISEK</v>
          </cell>
          <cell r="K387" t="str">
            <v>opolskie</v>
          </cell>
        </row>
        <row r="388">
          <cell r="A388" t="str">
            <v>GOLISZ Paweł</v>
          </cell>
          <cell r="B388">
            <v>44246</v>
          </cell>
          <cell r="C388" t="str">
            <v>2016/2017</v>
          </cell>
          <cell r="D388" t="str">
            <v>2016-09-20 LO</v>
          </cell>
          <cell r="E388" t="str">
            <v>08693</v>
          </cell>
          <cell r="F388" t="str">
            <v>M</v>
          </cell>
          <cell r="G388">
            <v>37142</v>
          </cell>
          <cell r="H388" t="str">
            <v>M</v>
          </cell>
          <cell r="I388" t="str">
            <v>UKS Cisek</v>
          </cell>
          <cell r="J388" t="str">
            <v>UKS CISEK</v>
          </cell>
          <cell r="K388" t="str">
            <v>opolskie</v>
          </cell>
        </row>
        <row r="389">
          <cell r="A389" t="str">
            <v>LANGER Jakub</v>
          </cell>
          <cell r="B389">
            <v>46211</v>
          </cell>
          <cell r="C389" t="str">
            <v>2016/2017</v>
          </cell>
          <cell r="D389" t="str">
            <v>2016-09-20 N</v>
          </cell>
          <cell r="E389" t="str">
            <v>08696</v>
          </cell>
          <cell r="F389" t="str">
            <v>M</v>
          </cell>
          <cell r="G389">
            <v>38430</v>
          </cell>
          <cell r="H389" t="str">
            <v>M</v>
          </cell>
          <cell r="I389" t="str">
            <v>UKS Cisek</v>
          </cell>
          <cell r="J389" t="str">
            <v>UKS CISEK</v>
          </cell>
          <cell r="K389" t="str">
            <v>opolskie</v>
          </cell>
        </row>
        <row r="390">
          <cell r="A390" t="str">
            <v>LANGER Rafael</v>
          </cell>
          <cell r="B390">
            <v>44248</v>
          </cell>
          <cell r="C390" t="str">
            <v>2016/2017</v>
          </cell>
          <cell r="D390" t="str">
            <v>2016-09-20 LO</v>
          </cell>
          <cell r="E390" t="str">
            <v>08694</v>
          </cell>
          <cell r="F390" t="str">
            <v>M</v>
          </cell>
          <cell r="G390">
            <v>37237</v>
          </cell>
          <cell r="H390" t="str">
            <v>M</v>
          </cell>
          <cell r="I390" t="str">
            <v>UKS Cisek</v>
          </cell>
          <cell r="J390" t="str">
            <v>UKS CISEK</v>
          </cell>
          <cell r="K390" t="str">
            <v>opolskie</v>
          </cell>
        </row>
        <row r="391">
          <cell r="A391" t="str">
            <v>SŁOTA Igor</v>
          </cell>
          <cell r="B391">
            <v>46814</v>
          </cell>
          <cell r="C391" t="str">
            <v>2016/2017</v>
          </cell>
          <cell r="D391" t="str">
            <v>2017-04-03 N INDYW.</v>
          </cell>
          <cell r="E391" t="str">
            <v>09829</v>
          </cell>
          <cell r="F391" t="str">
            <v>M</v>
          </cell>
          <cell r="G391">
            <v>39285</v>
          </cell>
          <cell r="H391" t="str">
            <v>M</v>
          </cell>
          <cell r="I391" t="str">
            <v>UKS Cisek</v>
          </cell>
          <cell r="J391" t="str">
            <v>UKS CISEK</v>
          </cell>
          <cell r="K391" t="str">
            <v>opolskie</v>
          </cell>
        </row>
        <row r="392">
          <cell r="A392" t="str">
            <v>SWOBODA Mateusz</v>
          </cell>
          <cell r="B392">
            <v>46212</v>
          </cell>
          <cell r="C392" t="str">
            <v>2016/2017</v>
          </cell>
          <cell r="D392" t="str">
            <v>2016-09-20 N</v>
          </cell>
          <cell r="E392" t="str">
            <v>08697</v>
          </cell>
          <cell r="F392" t="str">
            <v>M</v>
          </cell>
          <cell r="G392">
            <v>38435</v>
          </cell>
          <cell r="H392" t="str">
            <v>M</v>
          </cell>
          <cell r="I392" t="str">
            <v>UKS Cisek</v>
          </cell>
          <cell r="J392" t="str">
            <v>UKS CISEK</v>
          </cell>
          <cell r="K392" t="str">
            <v>opolskie</v>
          </cell>
        </row>
        <row r="393">
          <cell r="A393" t="str">
            <v>WALACH Michael</v>
          </cell>
          <cell r="B393">
            <v>40642</v>
          </cell>
          <cell r="C393" t="str">
            <v>2016/2017</v>
          </cell>
          <cell r="D393" t="str">
            <v>2016-09-20 LO</v>
          </cell>
          <cell r="E393" t="str">
            <v>08695</v>
          </cell>
          <cell r="F393" t="str">
            <v>M</v>
          </cell>
          <cell r="G393">
            <v>37169</v>
          </cell>
          <cell r="H393" t="str">
            <v>M</v>
          </cell>
          <cell r="I393" t="str">
            <v>UKS Cisek</v>
          </cell>
          <cell r="J393" t="str">
            <v>UKS CISEK</v>
          </cell>
          <cell r="K393" t="str">
            <v>opolskie</v>
          </cell>
        </row>
        <row r="394">
          <cell r="A394" t="str">
            <v>ZWIERKOWSKI Filip</v>
          </cell>
          <cell r="B394">
            <v>46815</v>
          </cell>
          <cell r="C394" t="str">
            <v>2016/2017</v>
          </cell>
          <cell r="D394" t="str">
            <v>2017-04-03 N INDYW.</v>
          </cell>
          <cell r="E394" t="str">
            <v>09830</v>
          </cell>
          <cell r="F394" t="str">
            <v>M</v>
          </cell>
          <cell r="G394">
            <v>37733</v>
          </cell>
          <cell r="H394" t="str">
            <v>M</v>
          </cell>
          <cell r="I394" t="str">
            <v>UKS Cisek</v>
          </cell>
          <cell r="J394" t="str">
            <v>UKS CISEK</v>
          </cell>
          <cell r="K394" t="str">
            <v>opolskie</v>
          </cell>
        </row>
        <row r="395">
          <cell r="A395" t="str">
            <v>BŁASIAK Emilia</v>
          </cell>
          <cell r="B395">
            <v>45940</v>
          </cell>
          <cell r="C395" t="str">
            <v>2016/2017</v>
          </cell>
          <cell r="D395" t="str">
            <v>2016-09-08 N</v>
          </cell>
          <cell r="E395" t="str">
            <v>06762</v>
          </cell>
          <cell r="F395" t="str">
            <v>M</v>
          </cell>
          <cell r="G395">
            <v>39087</v>
          </cell>
          <cell r="H395" t="str">
            <v>K</v>
          </cell>
          <cell r="I395" t="str">
            <v>UKS Dalachów</v>
          </cell>
          <cell r="J395" t="str">
            <v>UKS DALACHÓW</v>
          </cell>
          <cell r="K395" t="str">
            <v>opolskie</v>
          </cell>
        </row>
        <row r="396">
          <cell r="A396" t="str">
            <v>DROŚ Wojciech</v>
          </cell>
          <cell r="B396">
            <v>40147</v>
          </cell>
          <cell r="C396" t="str">
            <v>2016/2017</v>
          </cell>
          <cell r="D396" t="str">
            <v>2016-09-08 LO</v>
          </cell>
          <cell r="E396" t="str">
            <v>06772</v>
          </cell>
          <cell r="F396" t="str">
            <v>M</v>
          </cell>
          <cell r="G396">
            <v>37335</v>
          </cell>
          <cell r="H396" t="str">
            <v>M</v>
          </cell>
          <cell r="I396" t="str">
            <v>UKS Dalachów</v>
          </cell>
          <cell r="J396" t="str">
            <v>UKS DALACHÓW</v>
          </cell>
          <cell r="K396" t="str">
            <v>opolskie</v>
          </cell>
        </row>
        <row r="397">
          <cell r="A397" t="str">
            <v>FURMAŃSKI Piotr</v>
          </cell>
          <cell r="B397">
            <v>44003</v>
          </cell>
          <cell r="C397" t="str">
            <v>2016/2017</v>
          </cell>
          <cell r="D397" t="str">
            <v>2016-09-08 LO</v>
          </cell>
          <cell r="E397" t="str">
            <v>06768</v>
          </cell>
          <cell r="F397" t="str">
            <v>M</v>
          </cell>
          <cell r="G397">
            <v>38542</v>
          </cell>
          <cell r="H397" t="str">
            <v>M</v>
          </cell>
          <cell r="I397" t="str">
            <v>UKS Dalachów</v>
          </cell>
          <cell r="J397" t="str">
            <v>UKS DALACHÓW</v>
          </cell>
          <cell r="K397" t="str">
            <v>opolskie</v>
          </cell>
        </row>
        <row r="398">
          <cell r="A398" t="str">
            <v>JACHYMCZYK Julia</v>
          </cell>
          <cell r="B398">
            <v>44851</v>
          </cell>
          <cell r="C398" t="str">
            <v>2016/2017</v>
          </cell>
          <cell r="D398" t="str">
            <v>2016-09-08 LO</v>
          </cell>
          <cell r="E398" t="str">
            <v>06769</v>
          </cell>
          <cell r="F398" t="str">
            <v>M</v>
          </cell>
          <cell r="G398">
            <v>38266</v>
          </cell>
          <cell r="H398" t="str">
            <v>K</v>
          </cell>
          <cell r="I398" t="str">
            <v>UKS Dalachów</v>
          </cell>
          <cell r="J398" t="str">
            <v>UKS DALACHÓW</v>
          </cell>
          <cell r="K398" t="str">
            <v>opolskie</v>
          </cell>
        </row>
        <row r="399">
          <cell r="A399" t="str">
            <v>JURCZYK Julia</v>
          </cell>
          <cell r="B399">
            <v>44001</v>
          </cell>
          <cell r="C399" t="str">
            <v>2016/2017</v>
          </cell>
          <cell r="D399" t="str">
            <v>2016-09-08 LO</v>
          </cell>
          <cell r="E399" t="str">
            <v>06766</v>
          </cell>
          <cell r="F399" t="str">
            <v>M</v>
          </cell>
          <cell r="G399">
            <v>38389</v>
          </cell>
          <cell r="H399" t="str">
            <v>K</v>
          </cell>
          <cell r="I399" t="str">
            <v>UKS Dalachów</v>
          </cell>
          <cell r="J399" t="str">
            <v>UKS DALACHÓW</v>
          </cell>
          <cell r="K399" t="str">
            <v>opolskie</v>
          </cell>
        </row>
        <row r="400">
          <cell r="A400" t="str">
            <v>JURCZYK Kacper</v>
          </cell>
          <cell r="B400">
            <v>44900</v>
          </cell>
          <cell r="C400" t="str">
            <v>2016/2017</v>
          </cell>
          <cell r="D400" t="str">
            <v>2016-09-08 LO</v>
          </cell>
          <cell r="E400" t="str">
            <v>06765</v>
          </cell>
          <cell r="F400" t="str">
            <v>M</v>
          </cell>
          <cell r="G400">
            <v>39449</v>
          </cell>
          <cell r="H400" t="str">
            <v>M</v>
          </cell>
          <cell r="I400" t="str">
            <v>UKS Dalachów</v>
          </cell>
          <cell r="J400" t="str">
            <v>UKS DALACHÓW</v>
          </cell>
          <cell r="K400" t="str">
            <v>opolskie</v>
          </cell>
        </row>
        <row r="401">
          <cell r="A401" t="str">
            <v>MAŁY Anna</v>
          </cell>
          <cell r="B401">
            <v>37661</v>
          </cell>
          <cell r="C401" t="str">
            <v>2016/2017</v>
          </cell>
          <cell r="D401" t="str">
            <v>2016-09-08 LO</v>
          </cell>
          <cell r="E401" t="str">
            <v>06779</v>
          </cell>
          <cell r="F401" t="str">
            <v>M</v>
          </cell>
          <cell r="G401">
            <v>37144</v>
          </cell>
          <cell r="H401" t="str">
            <v>K</v>
          </cell>
          <cell r="I401" t="str">
            <v>UKS Dalachów</v>
          </cell>
          <cell r="J401" t="str">
            <v>UKS DALACHÓW</v>
          </cell>
          <cell r="K401" t="str">
            <v>opolskie</v>
          </cell>
        </row>
        <row r="402">
          <cell r="A402" t="str">
            <v>MORAWIAK Cyprian</v>
          </cell>
          <cell r="B402">
            <v>38491</v>
          </cell>
          <cell r="C402" t="str">
            <v>2016/2017</v>
          </cell>
          <cell r="D402" t="str">
            <v>2016-09-08 LO</v>
          </cell>
          <cell r="E402" t="str">
            <v>06773</v>
          </cell>
          <cell r="F402" t="str">
            <v>M</v>
          </cell>
          <cell r="G402">
            <v>37142</v>
          </cell>
          <cell r="H402" t="str">
            <v>M</v>
          </cell>
          <cell r="I402" t="str">
            <v>UKS Dalachów</v>
          </cell>
          <cell r="J402" t="str">
            <v>UKS DALACHÓW</v>
          </cell>
          <cell r="K402" t="str">
            <v>opolskie</v>
          </cell>
        </row>
        <row r="403">
          <cell r="A403" t="str">
            <v>OLSZOWA Dominika</v>
          </cell>
          <cell r="B403">
            <v>44002</v>
          </cell>
          <cell r="C403" t="str">
            <v>2016/2017</v>
          </cell>
          <cell r="D403" t="str">
            <v>2016-09-08 LO</v>
          </cell>
          <cell r="E403" t="str">
            <v>06767</v>
          </cell>
          <cell r="F403" t="str">
            <v>M</v>
          </cell>
          <cell r="G403">
            <v>38703</v>
          </cell>
          <cell r="H403" t="str">
            <v>K</v>
          </cell>
          <cell r="I403" t="str">
            <v>UKS Dalachów</v>
          </cell>
          <cell r="J403" t="str">
            <v>UKS DALACHÓW</v>
          </cell>
          <cell r="K403" t="str">
            <v>opolskie</v>
          </cell>
        </row>
        <row r="404">
          <cell r="A404" t="str">
            <v>PAWLACZYK Katarzyna</v>
          </cell>
          <cell r="B404">
            <v>14528</v>
          </cell>
          <cell r="C404" t="str">
            <v>2016/2017</v>
          </cell>
          <cell r="D404" t="str">
            <v>2016-09-08 LO</v>
          </cell>
          <cell r="E404" t="str">
            <v>06777</v>
          </cell>
          <cell r="F404" t="str">
            <v>S</v>
          </cell>
          <cell r="G404">
            <v>33560</v>
          </cell>
          <cell r="H404" t="str">
            <v>K</v>
          </cell>
          <cell r="I404" t="str">
            <v>UKS Dalachów</v>
          </cell>
          <cell r="J404" t="str">
            <v>UKS DALACHÓW</v>
          </cell>
          <cell r="K404" t="str">
            <v>opolskie</v>
          </cell>
        </row>
        <row r="405">
          <cell r="A405" t="str">
            <v>PINKOSZ Agnieszka</v>
          </cell>
          <cell r="B405">
            <v>14529</v>
          </cell>
          <cell r="C405" t="str">
            <v>2016/2017</v>
          </cell>
          <cell r="D405" t="str">
            <v>2016-09-08 LO</v>
          </cell>
          <cell r="E405" t="str">
            <v>06778</v>
          </cell>
          <cell r="F405" t="str">
            <v>S</v>
          </cell>
          <cell r="G405">
            <v>33219</v>
          </cell>
          <cell r="H405" t="str">
            <v>K</v>
          </cell>
          <cell r="I405" t="str">
            <v>UKS Dalachów</v>
          </cell>
          <cell r="J405" t="str">
            <v>UKS DALACHÓW</v>
          </cell>
          <cell r="K405" t="str">
            <v>opolskie</v>
          </cell>
        </row>
        <row r="406">
          <cell r="A406" t="str">
            <v>PINKOSZ Roman</v>
          </cell>
          <cell r="B406">
            <v>42053</v>
          </cell>
          <cell r="C406" t="str">
            <v>2016/2017</v>
          </cell>
          <cell r="D406" t="str">
            <v>2016-09-08 LO</v>
          </cell>
          <cell r="E406" t="str">
            <v>06780</v>
          </cell>
          <cell r="F406" t="str">
            <v>S</v>
          </cell>
          <cell r="G406">
            <v>22239</v>
          </cell>
          <cell r="H406" t="str">
            <v>M</v>
          </cell>
          <cell r="I406" t="str">
            <v>UKS Dalachów</v>
          </cell>
          <cell r="J406" t="str">
            <v>UKS DALACHÓW</v>
          </cell>
          <cell r="K406" t="str">
            <v>opolskie</v>
          </cell>
        </row>
        <row r="407">
          <cell r="A407" t="str">
            <v>PINKOSZ Sandra</v>
          </cell>
          <cell r="B407">
            <v>45939</v>
          </cell>
          <cell r="C407" t="str">
            <v>2016/2017</v>
          </cell>
          <cell r="D407" t="str">
            <v>2016-09-08 N</v>
          </cell>
          <cell r="E407" t="str">
            <v>06760</v>
          </cell>
          <cell r="F407" t="str">
            <v>M</v>
          </cell>
          <cell r="G407">
            <v>39597</v>
          </cell>
          <cell r="H407" t="str">
            <v>K</v>
          </cell>
          <cell r="I407" t="str">
            <v>UKS Dalachów</v>
          </cell>
          <cell r="J407" t="str">
            <v>UKS DALACHÓW</v>
          </cell>
          <cell r="K407" t="str">
            <v>opolskie</v>
          </cell>
        </row>
        <row r="408">
          <cell r="A408" t="str">
            <v>PLEWA Łukasz</v>
          </cell>
          <cell r="B408">
            <v>35860</v>
          </cell>
          <cell r="C408" t="str">
            <v>2016/2017</v>
          </cell>
          <cell r="D408" t="str">
            <v>2016-09-08 LO</v>
          </cell>
          <cell r="E408" t="str">
            <v>06775</v>
          </cell>
          <cell r="F408" t="str">
            <v>M</v>
          </cell>
          <cell r="G408">
            <v>37040</v>
          </cell>
          <cell r="H408" t="str">
            <v>M</v>
          </cell>
          <cell r="I408" t="str">
            <v>UKS Dalachów</v>
          </cell>
          <cell r="J408" t="str">
            <v>UKS DALACHÓW</v>
          </cell>
          <cell r="K408" t="str">
            <v>opolskie</v>
          </cell>
        </row>
        <row r="409">
          <cell r="A409" t="str">
            <v>RAMUS Mateusz</v>
          </cell>
          <cell r="B409">
            <v>44901</v>
          </cell>
          <cell r="C409" t="str">
            <v>2016/2017</v>
          </cell>
          <cell r="D409" t="str">
            <v>2016-09-08 LO</v>
          </cell>
          <cell r="E409" t="str">
            <v>06764</v>
          </cell>
          <cell r="F409" t="str">
            <v>M</v>
          </cell>
          <cell r="G409">
            <v>39283</v>
          </cell>
          <cell r="H409" t="str">
            <v>M</v>
          </cell>
          <cell r="I409" t="str">
            <v>UKS Dalachów</v>
          </cell>
          <cell r="J409" t="str">
            <v>UKS DALACHÓW</v>
          </cell>
          <cell r="K409" t="str">
            <v>opolskie</v>
          </cell>
        </row>
        <row r="410">
          <cell r="A410" t="str">
            <v>SIERADZKA Barbara</v>
          </cell>
          <cell r="B410">
            <v>44852</v>
          </cell>
          <cell r="C410" t="str">
            <v>2016/2017</v>
          </cell>
          <cell r="D410" t="str">
            <v>2016-09-08 LO</v>
          </cell>
          <cell r="E410" t="str">
            <v>06770</v>
          </cell>
          <cell r="F410" t="str">
            <v>M</v>
          </cell>
          <cell r="G410">
            <v>37956</v>
          </cell>
          <cell r="H410" t="str">
            <v>K</v>
          </cell>
          <cell r="I410" t="str">
            <v>UKS Dalachów</v>
          </cell>
          <cell r="J410" t="str">
            <v>UKS DALACHÓW</v>
          </cell>
          <cell r="K410" t="str">
            <v>opolskie</v>
          </cell>
        </row>
        <row r="411">
          <cell r="A411" t="str">
            <v>SOBERA Julia</v>
          </cell>
          <cell r="B411">
            <v>45938</v>
          </cell>
          <cell r="C411" t="str">
            <v>2016/2017</v>
          </cell>
          <cell r="D411" t="str">
            <v>2016-09-08 N</v>
          </cell>
          <cell r="E411" t="str">
            <v>06759</v>
          </cell>
          <cell r="F411" t="str">
            <v>M</v>
          </cell>
          <cell r="G411">
            <v>39489</v>
          </cell>
          <cell r="H411" t="str">
            <v>K</v>
          </cell>
          <cell r="I411" t="str">
            <v>UKS Dalachów</v>
          </cell>
          <cell r="J411" t="str">
            <v>UKS DALACHÓW</v>
          </cell>
          <cell r="K411" t="str">
            <v>opolskie</v>
          </cell>
        </row>
        <row r="412">
          <cell r="A412" t="str">
            <v>SZLAS Dominik</v>
          </cell>
          <cell r="B412">
            <v>44853</v>
          </cell>
          <cell r="C412" t="str">
            <v>2016/2017</v>
          </cell>
          <cell r="D412" t="str">
            <v>2016-09-08 LO</v>
          </cell>
          <cell r="E412" t="str">
            <v>06763</v>
          </cell>
          <cell r="F412" t="str">
            <v>M</v>
          </cell>
          <cell r="G412">
            <v>39150</v>
          </cell>
          <cell r="H412" t="str">
            <v>M</v>
          </cell>
          <cell r="I412" t="str">
            <v>UKS Dalachów</v>
          </cell>
          <cell r="J412" t="str">
            <v>UKS DALACHÓW</v>
          </cell>
          <cell r="K412" t="str">
            <v>opolskie</v>
          </cell>
        </row>
        <row r="413">
          <cell r="A413" t="str">
            <v>ZAJĄC Aleksandra</v>
          </cell>
          <cell r="B413">
            <v>38811</v>
          </cell>
          <cell r="C413" t="str">
            <v>2016/2017</v>
          </cell>
          <cell r="D413" t="str">
            <v>2016-09-08 LO</v>
          </cell>
          <cell r="E413" t="str">
            <v>06771</v>
          </cell>
          <cell r="F413" t="str">
            <v>M</v>
          </cell>
          <cell r="G413">
            <v>37487</v>
          </cell>
          <cell r="H413" t="str">
            <v>K</v>
          </cell>
          <cell r="I413" t="str">
            <v>UKS Dalachów</v>
          </cell>
          <cell r="J413" t="str">
            <v>UKS DALACHÓW</v>
          </cell>
          <cell r="K413" t="str">
            <v>opolskie</v>
          </cell>
        </row>
        <row r="414">
          <cell r="A414" t="str">
            <v>ZAJĄC Karolina</v>
          </cell>
          <cell r="B414">
            <v>29717</v>
          </cell>
          <cell r="C414" t="str">
            <v>2016/2017</v>
          </cell>
          <cell r="D414" t="str">
            <v>2016-09-08 LO</v>
          </cell>
          <cell r="E414" t="str">
            <v>06776</v>
          </cell>
          <cell r="F414" t="str">
            <v>S</v>
          </cell>
          <cell r="G414">
            <v>35580</v>
          </cell>
          <cell r="H414" t="str">
            <v>K</v>
          </cell>
          <cell r="I414" t="str">
            <v>UKS Dalachów</v>
          </cell>
          <cell r="J414" t="str">
            <v>UKS DALACHÓW</v>
          </cell>
          <cell r="K414" t="str">
            <v>opolskie</v>
          </cell>
        </row>
        <row r="415">
          <cell r="A415" t="str">
            <v>ZAJĄC Katarzyna</v>
          </cell>
          <cell r="B415">
            <v>44902</v>
          </cell>
          <cell r="C415" t="str">
            <v>2016/2017</v>
          </cell>
          <cell r="D415" t="str">
            <v>2016-09-08 LO</v>
          </cell>
          <cell r="E415" t="str">
            <v>06761</v>
          </cell>
          <cell r="F415" t="str">
            <v>M</v>
          </cell>
          <cell r="G415">
            <v>39425</v>
          </cell>
          <cell r="H415" t="str">
            <v>K</v>
          </cell>
          <cell r="I415" t="str">
            <v>UKS Dalachów</v>
          </cell>
          <cell r="J415" t="str">
            <v>UKS DALACHÓW</v>
          </cell>
          <cell r="K415" t="str">
            <v>opolskie</v>
          </cell>
        </row>
        <row r="416">
          <cell r="A416" t="str">
            <v>ZAJĄC Mateusz</v>
          </cell>
          <cell r="B416">
            <v>35859</v>
          </cell>
          <cell r="C416" t="str">
            <v>2016/2017</v>
          </cell>
          <cell r="D416" t="str">
            <v>2016-09-08 LO</v>
          </cell>
          <cell r="E416" t="str">
            <v>06774</v>
          </cell>
          <cell r="F416" t="str">
            <v>M</v>
          </cell>
          <cell r="G416">
            <v>36937</v>
          </cell>
          <cell r="H416" t="str">
            <v>M</v>
          </cell>
          <cell r="I416" t="str">
            <v>UKS Dalachów</v>
          </cell>
          <cell r="J416" t="str">
            <v>UKS DALACHÓW</v>
          </cell>
          <cell r="K416" t="str">
            <v>opolskie</v>
          </cell>
        </row>
        <row r="417">
          <cell r="A417" t="str">
            <v>BIELECKI Grzegorz</v>
          </cell>
          <cell r="B417">
            <v>31958</v>
          </cell>
          <cell r="C417" t="str">
            <v>2016/2017</v>
          </cell>
          <cell r="D417" t="str">
            <v>2016-08-21 LO</v>
          </cell>
          <cell r="E417" t="str">
            <v>02030</v>
          </cell>
          <cell r="F417" t="str">
            <v>S</v>
          </cell>
          <cell r="G417">
            <v>22949</v>
          </cell>
          <cell r="H417" t="str">
            <v>M</v>
          </cell>
          <cell r="I417" t="str">
            <v>UKS LOTNIK Olesno</v>
          </cell>
          <cell r="J417" t="str">
            <v>UKS LOTNIK OLESNO</v>
          </cell>
          <cell r="K417" t="str">
            <v>opolskie</v>
          </cell>
        </row>
        <row r="418">
          <cell r="A418" t="str">
            <v>FENT Bartosz</v>
          </cell>
          <cell r="B418">
            <v>45248</v>
          </cell>
          <cell r="C418" t="str">
            <v>2016/2017</v>
          </cell>
          <cell r="D418" t="str">
            <v>2016-08-21 N</v>
          </cell>
          <cell r="E418" t="str">
            <v>02033</v>
          </cell>
          <cell r="F418" t="str">
            <v>S</v>
          </cell>
          <cell r="G418">
            <v>31134</v>
          </cell>
          <cell r="H418" t="str">
            <v>M</v>
          </cell>
          <cell r="I418" t="str">
            <v>UKS LOTNIK Olesno</v>
          </cell>
          <cell r="J418" t="str">
            <v>UKS LOTNIK OLESNO</v>
          </cell>
          <cell r="K418" t="str">
            <v>opolskie</v>
          </cell>
        </row>
        <row r="419">
          <cell r="A419" t="str">
            <v>KOSIŃSKI Jan</v>
          </cell>
          <cell r="B419">
            <v>45247</v>
          </cell>
          <cell r="C419" t="str">
            <v>2016/2017</v>
          </cell>
          <cell r="D419" t="str">
            <v>2016-08-21 N</v>
          </cell>
          <cell r="E419" t="str">
            <v>02032</v>
          </cell>
          <cell r="F419" t="str">
            <v>S</v>
          </cell>
          <cell r="G419">
            <v>18797</v>
          </cell>
          <cell r="H419" t="str">
            <v>M</v>
          </cell>
          <cell r="I419" t="str">
            <v>UKS LOTNIK Olesno</v>
          </cell>
          <cell r="J419" t="str">
            <v>UKS LOTNIK OLESNO</v>
          </cell>
          <cell r="K419" t="str">
            <v>opolskie</v>
          </cell>
        </row>
        <row r="420">
          <cell r="A420" t="str">
            <v>KUBICA Jarosław</v>
          </cell>
          <cell r="B420">
            <v>30263</v>
          </cell>
          <cell r="C420" t="str">
            <v>2016/2017</v>
          </cell>
          <cell r="D420" t="str">
            <v>2016-08-21 LO</v>
          </cell>
          <cell r="E420" t="str">
            <v>02031</v>
          </cell>
          <cell r="F420" t="str">
            <v>S</v>
          </cell>
          <cell r="G420">
            <v>26755</v>
          </cell>
          <cell r="H420" t="str">
            <v>M</v>
          </cell>
          <cell r="I420" t="str">
            <v>UKS LOTNIK Olesno</v>
          </cell>
          <cell r="J420" t="str">
            <v>UKS LOTNIK OLESNO</v>
          </cell>
          <cell r="K420" t="str">
            <v>opolskie</v>
          </cell>
        </row>
        <row r="421">
          <cell r="A421" t="str">
            <v>KUTYNIA Adam</v>
          </cell>
          <cell r="B421">
            <v>40509</v>
          </cell>
          <cell r="C421" t="str">
            <v>2016/2017</v>
          </cell>
          <cell r="D421" t="str">
            <v>2016-08-21 LO</v>
          </cell>
          <cell r="E421" t="str">
            <v>02029</v>
          </cell>
          <cell r="F421" t="str">
            <v>S</v>
          </cell>
          <cell r="G421">
            <v>28478</v>
          </cell>
          <cell r="H421" t="str">
            <v>M</v>
          </cell>
          <cell r="I421" t="str">
            <v>UKS LOTNIK Olesno</v>
          </cell>
          <cell r="J421" t="str">
            <v>UKS LOTNIK OLESNO</v>
          </cell>
          <cell r="K421" t="str">
            <v>opolskie</v>
          </cell>
        </row>
        <row r="422">
          <cell r="A422" t="str">
            <v>ORZESZYNA Zbigniew</v>
          </cell>
          <cell r="B422">
            <v>25405</v>
          </cell>
          <cell r="C422" t="str">
            <v>2016/2017</v>
          </cell>
          <cell r="D422" t="str">
            <v>2016-08-21 LO</v>
          </cell>
          <cell r="E422" t="str">
            <v>02028</v>
          </cell>
          <cell r="F422" t="str">
            <v>S</v>
          </cell>
          <cell r="G422">
            <v>23071</v>
          </cell>
          <cell r="H422" t="str">
            <v>M</v>
          </cell>
          <cell r="I422" t="str">
            <v>UKS LOTNIK Olesno</v>
          </cell>
          <cell r="J422" t="str">
            <v>UKS LOTNIK OLESNO</v>
          </cell>
          <cell r="K422" t="str">
            <v>opolskie</v>
          </cell>
        </row>
        <row r="423">
          <cell r="A423" t="str">
            <v>BANIA Tomasz</v>
          </cell>
          <cell r="B423">
            <v>41877</v>
          </cell>
          <cell r="C423" t="str">
            <v>2016/2017</v>
          </cell>
          <cell r="D423" t="str">
            <v>2016-07-03 LO</v>
          </cell>
          <cell r="E423" t="str">
            <v>00030</v>
          </cell>
          <cell r="F423" t="str">
            <v>M</v>
          </cell>
          <cell r="G423">
            <v>38400</v>
          </cell>
          <cell r="H423" t="str">
            <v>M</v>
          </cell>
          <cell r="I423" t="str">
            <v>UKS MOS Opole</v>
          </cell>
          <cell r="J423" t="str">
            <v>UKS MOS OPOLE</v>
          </cell>
          <cell r="K423" t="str">
            <v>opolskie</v>
          </cell>
        </row>
        <row r="424">
          <cell r="A424" t="str">
            <v>GLANOWSKA Maja</v>
          </cell>
          <cell r="B424">
            <v>46802</v>
          </cell>
          <cell r="C424" t="str">
            <v>2016/2017</v>
          </cell>
          <cell r="D424" t="str">
            <v>2017-03-31 N INDYW.</v>
          </cell>
          <cell r="E424" t="str">
            <v>09814</v>
          </cell>
          <cell r="F424" t="str">
            <v>M</v>
          </cell>
          <cell r="G424">
            <v>38221</v>
          </cell>
          <cell r="H424" t="str">
            <v>K</v>
          </cell>
          <cell r="I424" t="str">
            <v>UKS MOS Opole</v>
          </cell>
          <cell r="J424" t="str">
            <v>UKS MOS OPOLE</v>
          </cell>
          <cell r="K424" t="str">
            <v>opolskie</v>
          </cell>
        </row>
        <row r="425">
          <cell r="A425" t="str">
            <v>GUMULIŃSKI Paweł</v>
          </cell>
          <cell r="B425">
            <v>36694</v>
          </cell>
          <cell r="C425" t="str">
            <v>2016/2017</v>
          </cell>
          <cell r="D425" t="str">
            <v>2016-07-03 LO</v>
          </cell>
          <cell r="E425" t="str">
            <v>00028</v>
          </cell>
          <cell r="F425" t="str">
            <v>M</v>
          </cell>
          <cell r="G425">
            <v>36678</v>
          </cell>
          <cell r="H425" t="str">
            <v>M</v>
          </cell>
          <cell r="I425" t="str">
            <v>UKS MOS Opole</v>
          </cell>
          <cell r="J425" t="str">
            <v>UKS MOS OPOLE</v>
          </cell>
          <cell r="K425" t="str">
            <v>opolskie</v>
          </cell>
        </row>
        <row r="426">
          <cell r="A426" t="str">
            <v>GUMULIŃSKI Piotr</v>
          </cell>
          <cell r="B426">
            <v>41658</v>
          </cell>
          <cell r="C426" t="str">
            <v>2016/2017</v>
          </cell>
          <cell r="D426" t="str">
            <v>2016-07-03 LO</v>
          </cell>
          <cell r="E426" t="str">
            <v>00029</v>
          </cell>
          <cell r="F426" t="str">
            <v>M</v>
          </cell>
          <cell r="G426">
            <v>36678</v>
          </cell>
          <cell r="H426" t="str">
            <v>M</v>
          </cell>
          <cell r="I426" t="str">
            <v>UKS MOS Opole</v>
          </cell>
          <cell r="J426" t="str">
            <v>UKS MOS OPOLE</v>
          </cell>
          <cell r="K426" t="str">
            <v>opolskie</v>
          </cell>
        </row>
        <row r="427">
          <cell r="A427" t="str">
            <v>KULIG Tomasz</v>
          </cell>
          <cell r="B427">
            <v>46804</v>
          </cell>
          <cell r="C427" t="str">
            <v>2016/2017</v>
          </cell>
          <cell r="D427" t="str">
            <v>2017-03-31 N INDYW.</v>
          </cell>
          <cell r="E427" t="str">
            <v>09816</v>
          </cell>
          <cell r="F427" t="str">
            <v>M</v>
          </cell>
          <cell r="G427">
            <v>38072</v>
          </cell>
          <cell r="H427" t="str">
            <v>M</v>
          </cell>
          <cell r="I427" t="str">
            <v>UKS MOS Opole</v>
          </cell>
          <cell r="J427" t="str">
            <v>UKS MOS OPOLE</v>
          </cell>
          <cell r="K427" t="str">
            <v>opolskie</v>
          </cell>
        </row>
        <row r="428">
          <cell r="A428" t="str">
            <v>MYKICKI Kamil</v>
          </cell>
          <cell r="B428">
            <v>43118</v>
          </cell>
          <cell r="C428" t="str">
            <v>2016/2017</v>
          </cell>
          <cell r="D428" t="str">
            <v>2016-11-17 WYCOFANIE LICENCJI 2016-07-03 LO</v>
          </cell>
          <cell r="E428" t="str">
            <v>00031</v>
          </cell>
          <cell r="F428" t="str">
            <v>M</v>
          </cell>
          <cell r="G428">
            <v>37418</v>
          </cell>
          <cell r="H428" t="str">
            <v>M</v>
          </cell>
          <cell r="I428" t="str">
            <v>UKS MOS Opole</v>
          </cell>
          <cell r="J428" t="str">
            <v>UKS MOS OPOLE</v>
          </cell>
          <cell r="K428" t="str">
            <v>opolskie</v>
          </cell>
        </row>
        <row r="429">
          <cell r="A429" t="str">
            <v>SCHWALBE Dawid</v>
          </cell>
          <cell r="B429">
            <v>44994</v>
          </cell>
          <cell r="C429" t="str">
            <v>2016/2017</v>
          </cell>
          <cell r="D429" t="str">
            <v>2016-07-03 N</v>
          </cell>
          <cell r="E429" t="str">
            <v>00033</v>
          </cell>
          <cell r="F429" t="str">
            <v>M</v>
          </cell>
          <cell r="G429">
            <v>37765</v>
          </cell>
          <cell r="H429" t="str">
            <v>M</v>
          </cell>
          <cell r="I429" t="str">
            <v>UKS MOS Opole</v>
          </cell>
          <cell r="J429" t="str">
            <v>UKS MOS OPOLE</v>
          </cell>
          <cell r="K429" t="str">
            <v>opolskie</v>
          </cell>
        </row>
        <row r="430">
          <cell r="A430" t="str">
            <v>SINICKA Natalia</v>
          </cell>
          <cell r="B430">
            <v>38035</v>
          </cell>
          <cell r="C430" t="str">
            <v>2016/2017</v>
          </cell>
          <cell r="D430" t="str">
            <v>2016-07-03 LO</v>
          </cell>
          <cell r="E430" t="str">
            <v>00032</v>
          </cell>
          <cell r="F430" t="str">
            <v>M</v>
          </cell>
          <cell r="G430">
            <v>36704</v>
          </cell>
          <cell r="H430" t="str">
            <v>K</v>
          </cell>
          <cell r="I430" t="str">
            <v>UKS MOS Opole</v>
          </cell>
          <cell r="J430" t="str">
            <v>UKS MOS OPOLE</v>
          </cell>
          <cell r="K430" t="str">
            <v>opolskie</v>
          </cell>
        </row>
        <row r="431">
          <cell r="A431" t="str">
            <v>SZATNY Marta</v>
          </cell>
          <cell r="B431">
            <v>46801</v>
          </cell>
          <cell r="C431" t="str">
            <v>2016/2017</v>
          </cell>
          <cell r="D431" t="str">
            <v>2017-03-31 N INDYW.</v>
          </cell>
          <cell r="E431" t="str">
            <v>09813</v>
          </cell>
          <cell r="F431" t="str">
            <v>M</v>
          </cell>
          <cell r="G431">
            <v>37447</v>
          </cell>
          <cell r="H431" t="str">
            <v>K</v>
          </cell>
          <cell r="I431" t="str">
            <v>UKS MOS Opole</v>
          </cell>
          <cell r="J431" t="str">
            <v>UKS MOS OPOLE</v>
          </cell>
          <cell r="K431" t="str">
            <v>opolskie</v>
          </cell>
        </row>
        <row r="432">
          <cell r="A432" t="str">
            <v>WÓJTOWICZ Wojciech</v>
          </cell>
          <cell r="B432">
            <v>46803</v>
          </cell>
          <cell r="C432" t="str">
            <v>2016/2017</v>
          </cell>
          <cell r="D432" t="str">
            <v>2017-03-31 N INDYW.</v>
          </cell>
          <cell r="E432" t="str">
            <v>09815</v>
          </cell>
          <cell r="F432" t="str">
            <v>M</v>
          </cell>
          <cell r="G432">
            <v>38425</v>
          </cell>
          <cell r="H432" t="str">
            <v>M</v>
          </cell>
          <cell r="I432" t="str">
            <v>UKS MOS Opole</v>
          </cell>
          <cell r="J432" t="str">
            <v>UKS MOS OPOLE</v>
          </cell>
          <cell r="K432" t="str">
            <v>opolskie</v>
          </cell>
        </row>
        <row r="433">
          <cell r="A433" t="str">
            <v>ADASZYŃSKI Mateusz</v>
          </cell>
          <cell r="B433">
            <v>45581</v>
          </cell>
          <cell r="C433" t="str">
            <v>2016/2017</v>
          </cell>
          <cell r="D433" t="str">
            <v>2016-09-02 N</v>
          </cell>
          <cell r="E433" t="str">
            <v>04298</v>
          </cell>
          <cell r="F433" t="str">
            <v>M</v>
          </cell>
          <cell r="G433">
            <v>38947</v>
          </cell>
          <cell r="H433" t="str">
            <v>M</v>
          </cell>
          <cell r="I433" t="str">
            <v>UKS SOKOLIK Niemodlin</v>
          </cell>
          <cell r="J433" t="str">
            <v>UKS SOKOLIK NIEMODLIN</v>
          </cell>
          <cell r="K433" t="str">
            <v>opolskie</v>
          </cell>
        </row>
        <row r="434">
          <cell r="A434" t="str">
            <v>BIERNACKA Amelia</v>
          </cell>
          <cell r="B434">
            <v>45578</v>
          </cell>
          <cell r="C434" t="str">
            <v>2016/2017</v>
          </cell>
          <cell r="D434" t="str">
            <v>2016-09-02 N</v>
          </cell>
          <cell r="E434" t="str">
            <v>04295</v>
          </cell>
          <cell r="F434" t="str">
            <v>M</v>
          </cell>
          <cell r="G434">
            <v>39740</v>
          </cell>
          <cell r="H434" t="str">
            <v>K</v>
          </cell>
          <cell r="I434" t="str">
            <v>UKS SOKOLIK Niemodlin</v>
          </cell>
          <cell r="J434" t="str">
            <v>UKS SOKOLIK NIEMODLIN</v>
          </cell>
          <cell r="K434" t="str">
            <v>opolskie</v>
          </cell>
        </row>
        <row r="435">
          <cell r="A435" t="str">
            <v>BROWARSKA Iga</v>
          </cell>
          <cell r="B435">
            <v>44569</v>
          </cell>
          <cell r="C435" t="str">
            <v>2016/2017</v>
          </cell>
          <cell r="D435" t="str">
            <v>2016-09-15 LO</v>
          </cell>
          <cell r="E435" t="str">
            <v>08470</v>
          </cell>
          <cell r="F435" t="str">
            <v>M</v>
          </cell>
          <cell r="G435">
            <v>39455</v>
          </cell>
          <cell r="H435" t="str">
            <v>K</v>
          </cell>
          <cell r="I435" t="str">
            <v>UKS SOKOLIK Niemodlin</v>
          </cell>
          <cell r="J435" t="str">
            <v>UKS SOKOLIK NIEMODLIN</v>
          </cell>
          <cell r="K435" t="str">
            <v>opolskie</v>
          </cell>
        </row>
        <row r="436">
          <cell r="A436" t="str">
            <v>CEMPA Milena</v>
          </cell>
          <cell r="B436">
            <v>45576</v>
          </cell>
          <cell r="C436" t="str">
            <v>2016/2017</v>
          </cell>
          <cell r="D436" t="str">
            <v>2016-09-02 N</v>
          </cell>
          <cell r="E436" t="str">
            <v>04293</v>
          </cell>
          <cell r="F436" t="str">
            <v>M</v>
          </cell>
          <cell r="G436">
            <v>38557</v>
          </cell>
          <cell r="H436" t="str">
            <v>K</v>
          </cell>
          <cell r="I436" t="str">
            <v>UKS SOKOLIK Niemodlin</v>
          </cell>
          <cell r="J436" t="str">
            <v>UKS SOKOLIK NIEMODLIN</v>
          </cell>
          <cell r="K436" t="str">
            <v>opolskie</v>
          </cell>
        </row>
        <row r="437">
          <cell r="A437" t="str">
            <v>CEMPKA Mateusz</v>
          </cell>
          <cell r="B437">
            <v>45583</v>
          </cell>
          <cell r="C437" t="str">
            <v>2016/2017</v>
          </cell>
          <cell r="D437" t="str">
            <v>2016-09-02 N</v>
          </cell>
          <cell r="E437" t="str">
            <v>04300</v>
          </cell>
          <cell r="F437" t="str">
            <v>M</v>
          </cell>
          <cell r="G437">
            <v>39031</v>
          </cell>
          <cell r="H437" t="str">
            <v>M</v>
          </cell>
          <cell r="I437" t="str">
            <v>UKS SOKOLIK Niemodlin</v>
          </cell>
          <cell r="J437" t="str">
            <v>UKS SOKOLIK NIEMODLIN</v>
          </cell>
          <cell r="K437" t="str">
            <v>opolskie</v>
          </cell>
        </row>
        <row r="438">
          <cell r="A438" t="str">
            <v>CICHOSZ Justyna</v>
          </cell>
          <cell r="B438">
            <v>44568</v>
          </cell>
          <cell r="C438" t="str">
            <v>2016/2017</v>
          </cell>
          <cell r="D438" t="str">
            <v>2016-09-02 LO</v>
          </cell>
          <cell r="E438" t="str">
            <v>04284</v>
          </cell>
          <cell r="F438" t="str">
            <v>M</v>
          </cell>
          <cell r="G438">
            <v>39390</v>
          </cell>
          <cell r="H438" t="str">
            <v>K</v>
          </cell>
          <cell r="I438" t="str">
            <v>UKS SOKOLIK Niemodlin</v>
          </cell>
          <cell r="J438" t="str">
            <v>UKS SOKOLIK NIEMODLIN</v>
          </cell>
          <cell r="K438" t="str">
            <v>opolskie</v>
          </cell>
        </row>
        <row r="439">
          <cell r="A439" t="str">
            <v>CICHOSZ Klaudia</v>
          </cell>
          <cell r="B439">
            <v>45580</v>
          </cell>
          <cell r="C439" t="str">
            <v>2016/2017</v>
          </cell>
          <cell r="D439" t="str">
            <v>2016-09-02 N</v>
          </cell>
          <cell r="E439" t="str">
            <v>04297</v>
          </cell>
          <cell r="F439" t="str">
            <v>M</v>
          </cell>
          <cell r="G439">
            <v>38091</v>
          </cell>
          <cell r="H439" t="str">
            <v>K</v>
          </cell>
          <cell r="I439" t="str">
            <v>UKS SOKOLIK Niemodlin</v>
          </cell>
          <cell r="J439" t="str">
            <v>UKS SOKOLIK NIEMODLIN</v>
          </cell>
          <cell r="K439" t="str">
            <v>opolskie</v>
          </cell>
        </row>
        <row r="440">
          <cell r="A440" t="str">
            <v>KASZUBA Wiktoria</v>
          </cell>
          <cell r="B440">
            <v>46160</v>
          </cell>
          <cell r="C440" t="str">
            <v>2016/2017</v>
          </cell>
          <cell r="D440" t="str">
            <v>2016-09-14 LO</v>
          </cell>
          <cell r="E440" t="str">
            <v>08405</v>
          </cell>
          <cell r="F440" t="str">
            <v>M</v>
          </cell>
          <cell r="G440">
            <v>39453</v>
          </cell>
          <cell r="H440" t="str">
            <v>K</v>
          </cell>
          <cell r="I440" t="str">
            <v>UKS SOKOLIK Niemodlin</v>
          </cell>
          <cell r="J440" t="str">
            <v>UKS SOKOLIK NIEMODLIN</v>
          </cell>
          <cell r="K440" t="str">
            <v>opolskie</v>
          </cell>
        </row>
        <row r="441">
          <cell r="A441" t="str">
            <v>KLIŚ Martyna</v>
          </cell>
          <cell r="B441">
            <v>45574</v>
          </cell>
          <cell r="C441" t="str">
            <v>2016/2017</v>
          </cell>
          <cell r="D441" t="str">
            <v>2016-09-02 N</v>
          </cell>
          <cell r="E441" t="str">
            <v>04291</v>
          </cell>
          <cell r="F441" t="str">
            <v>M</v>
          </cell>
          <cell r="G441">
            <v>38746</v>
          </cell>
          <cell r="H441" t="str">
            <v>K</v>
          </cell>
          <cell r="I441" t="str">
            <v>UKS SOKOLIK Niemodlin</v>
          </cell>
          <cell r="J441" t="str">
            <v>UKS SOKOLIK NIEMODLIN</v>
          </cell>
          <cell r="K441" t="str">
            <v>opolskie</v>
          </cell>
        </row>
        <row r="442">
          <cell r="A442" t="str">
            <v>KUTYŁA Aleksandra</v>
          </cell>
          <cell r="B442">
            <v>44566</v>
          </cell>
          <cell r="C442" t="str">
            <v>2016/2017</v>
          </cell>
          <cell r="D442" t="str">
            <v>2016-09-02 LO</v>
          </cell>
          <cell r="E442" t="str">
            <v>04285</v>
          </cell>
          <cell r="F442" t="str">
            <v>M</v>
          </cell>
          <cell r="G442">
            <v>38903</v>
          </cell>
          <cell r="H442" t="str">
            <v>K</v>
          </cell>
          <cell r="I442" t="str">
            <v>UKS SOKOLIK Niemodlin</v>
          </cell>
          <cell r="J442" t="str">
            <v>UKS SOKOLIK NIEMODLIN</v>
          </cell>
          <cell r="K442" t="str">
            <v>opolskie</v>
          </cell>
        </row>
        <row r="443">
          <cell r="A443" t="str">
            <v>MLECZEK Kacper</v>
          </cell>
          <cell r="B443">
            <v>44565</v>
          </cell>
          <cell r="C443" t="str">
            <v>2016/2017</v>
          </cell>
          <cell r="D443" t="str">
            <v>2016-09-02 LO</v>
          </cell>
          <cell r="E443" t="str">
            <v>04289</v>
          </cell>
          <cell r="F443" t="str">
            <v>M</v>
          </cell>
          <cell r="G443">
            <v>38985</v>
          </cell>
          <cell r="H443" t="str">
            <v>M</v>
          </cell>
          <cell r="I443" t="str">
            <v>UKS SOKOLIK Niemodlin</v>
          </cell>
          <cell r="J443" t="str">
            <v>UKS SOKOLIK NIEMODLIN</v>
          </cell>
          <cell r="K443" t="str">
            <v>opolskie</v>
          </cell>
        </row>
        <row r="444">
          <cell r="A444" t="str">
            <v>MLECZEK Patryk</v>
          </cell>
          <cell r="B444">
            <v>44564</v>
          </cell>
          <cell r="C444" t="str">
            <v>2016/2017</v>
          </cell>
          <cell r="D444" t="str">
            <v>2016-09-02 LO</v>
          </cell>
          <cell r="E444" t="str">
            <v>04288</v>
          </cell>
          <cell r="F444" t="str">
            <v>M</v>
          </cell>
          <cell r="G444">
            <v>38985</v>
          </cell>
          <cell r="H444" t="str">
            <v>M</v>
          </cell>
          <cell r="I444" t="str">
            <v>UKS SOKOLIK Niemodlin</v>
          </cell>
          <cell r="J444" t="str">
            <v>UKS SOKOLIK NIEMODLIN</v>
          </cell>
          <cell r="K444" t="str">
            <v>opolskie</v>
          </cell>
        </row>
        <row r="445">
          <cell r="A445" t="str">
            <v>PALUSZKIEWICZ Jakub</v>
          </cell>
          <cell r="B445">
            <v>41990</v>
          </cell>
          <cell r="C445" t="str">
            <v>2016/2017</v>
          </cell>
          <cell r="D445" t="str">
            <v>2016-09-02 LO</v>
          </cell>
          <cell r="E445" t="str">
            <v>04287</v>
          </cell>
          <cell r="F445" t="str">
            <v>M</v>
          </cell>
          <cell r="G445">
            <v>38315</v>
          </cell>
          <cell r="H445" t="str">
            <v>M</v>
          </cell>
          <cell r="I445" t="str">
            <v>UKS SOKOLIK Niemodlin</v>
          </cell>
          <cell r="J445" t="str">
            <v>UKS SOKOLIK NIEMODLIN</v>
          </cell>
          <cell r="K445" t="str">
            <v>opolskie</v>
          </cell>
        </row>
        <row r="446">
          <cell r="A446" t="str">
            <v>PALUSZKIEWICZ Joanna</v>
          </cell>
          <cell r="B446">
            <v>45577</v>
          </cell>
          <cell r="C446" t="str">
            <v>2016/2017</v>
          </cell>
          <cell r="D446" t="str">
            <v>2016-09-02 N</v>
          </cell>
          <cell r="E446" t="str">
            <v>04294</v>
          </cell>
          <cell r="F446" t="str">
            <v>M</v>
          </cell>
          <cell r="G446">
            <v>38315</v>
          </cell>
          <cell r="H446" t="str">
            <v>K</v>
          </cell>
          <cell r="I446" t="str">
            <v>UKS SOKOLIK Niemodlin</v>
          </cell>
          <cell r="J446" t="str">
            <v>UKS SOKOLIK NIEMODLIN</v>
          </cell>
          <cell r="K446" t="str">
            <v>opolskie</v>
          </cell>
        </row>
        <row r="447">
          <cell r="A447" t="str">
            <v>PATRZAŁEK Mateusz</v>
          </cell>
          <cell r="B447">
            <v>42681</v>
          </cell>
          <cell r="C447" t="str">
            <v>2016/2017</v>
          </cell>
          <cell r="D447" t="str">
            <v>2016-10-12 LO</v>
          </cell>
          <cell r="E447" t="str">
            <v>09094</v>
          </cell>
          <cell r="F447" t="str">
            <v>S</v>
          </cell>
          <cell r="G447" t="str">
            <v>1996-07-14</v>
          </cell>
          <cell r="H447" t="str">
            <v>M</v>
          </cell>
          <cell r="I447" t="str">
            <v>UKS SOKOLIK Niemodlin</v>
          </cell>
          <cell r="J447" t="str">
            <v>UKS SOKOLIK NIEMODLIN</v>
          </cell>
          <cell r="K447" t="str">
            <v>opolskie</v>
          </cell>
        </row>
        <row r="448">
          <cell r="A448" t="str">
            <v>PERZYNA Amelia</v>
          </cell>
          <cell r="B448">
            <v>45579</v>
          </cell>
          <cell r="C448" t="str">
            <v>2016/2017</v>
          </cell>
          <cell r="D448" t="str">
            <v>2016-09-02 N</v>
          </cell>
          <cell r="E448" t="str">
            <v>04296</v>
          </cell>
          <cell r="F448" t="str">
            <v>M</v>
          </cell>
          <cell r="G448">
            <v>39714</v>
          </cell>
          <cell r="H448" t="str">
            <v>K</v>
          </cell>
          <cell r="I448" t="str">
            <v>UKS SOKOLIK Niemodlin</v>
          </cell>
          <cell r="J448" t="str">
            <v>UKS SOKOLIK NIEMODLIN</v>
          </cell>
          <cell r="K448" t="str">
            <v>opolskie</v>
          </cell>
        </row>
        <row r="449">
          <cell r="A449" t="str">
            <v>ROMANOWSKA Magda</v>
          </cell>
          <cell r="B449">
            <v>45573</v>
          </cell>
          <cell r="C449" t="str">
            <v>2016/2017</v>
          </cell>
          <cell r="D449" t="str">
            <v>2016-09-02 N</v>
          </cell>
          <cell r="E449" t="str">
            <v>04290</v>
          </cell>
          <cell r="F449" t="str">
            <v>M</v>
          </cell>
          <cell r="G449">
            <v>39683</v>
          </cell>
          <cell r="H449" t="str">
            <v>K</v>
          </cell>
          <cell r="I449" t="str">
            <v>UKS SOKOLIK Niemodlin</v>
          </cell>
          <cell r="J449" t="str">
            <v>UKS SOKOLIK NIEMODLIN</v>
          </cell>
          <cell r="K449" t="str">
            <v>opolskie</v>
          </cell>
        </row>
        <row r="450">
          <cell r="A450" t="str">
            <v>ROMANOWSKI Paweł</v>
          </cell>
          <cell r="B450">
            <v>45582</v>
          </cell>
          <cell r="C450" t="str">
            <v>2016/2017</v>
          </cell>
          <cell r="D450" t="str">
            <v>2016-09-02 N</v>
          </cell>
          <cell r="E450" t="str">
            <v>04299</v>
          </cell>
          <cell r="F450" t="str">
            <v>M</v>
          </cell>
          <cell r="G450">
            <v>38975</v>
          </cell>
          <cell r="H450" t="str">
            <v>M</v>
          </cell>
          <cell r="I450" t="str">
            <v>UKS SOKOLIK Niemodlin</v>
          </cell>
          <cell r="J450" t="str">
            <v>UKS SOKOLIK NIEMODLIN</v>
          </cell>
          <cell r="K450" t="str">
            <v>opolskie</v>
          </cell>
        </row>
        <row r="451">
          <cell r="A451" t="str">
            <v>WACYRA Emilia</v>
          </cell>
          <cell r="B451">
            <v>44567</v>
          </cell>
          <cell r="C451" t="str">
            <v>2016/2017</v>
          </cell>
          <cell r="D451" t="str">
            <v>2016-09-02 LO</v>
          </cell>
          <cell r="E451" t="str">
            <v>04286</v>
          </cell>
          <cell r="F451" t="str">
            <v>M</v>
          </cell>
          <cell r="G451">
            <v>38852</v>
          </cell>
          <cell r="H451" t="str">
            <v>K</v>
          </cell>
          <cell r="I451" t="str">
            <v>UKS SOKOLIK Niemodlin</v>
          </cell>
          <cell r="J451" t="str">
            <v>UKS SOKOLIK NIEMODLIN</v>
          </cell>
          <cell r="K451" t="str">
            <v>opolskie</v>
          </cell>
        </row>
        <row r="452">
          <cell r="A452" t="str">
            <v>WALCZUK Milena</v>
          </cell>
          <cell r="B452">
            <v>45575</v>
          </cell>
          <cell r="C452" t="str">
            <v>2016/2017</v>
          </cell>
          <cell r="D452" t="str">
            <v>2016-09-02 N</v>
          </cell>
          <cell r="E452" t="str">
            <v>04292</v>
          </cell>
          <cell r="F452" t="str">
            <v>M</v>
          </cell>
          <cell r="G452">
            <v>38780</v>
          </cell>
          <cell r="H452" t="str">
            <v>K</v>
          </cell>
          <cell r="I452" t="str">
            <v>UKS SOKOLIK Niemodlin</v>
          </cell>
          <cell r="J452" t="str">
            <v>UKS SOKOLIK NIEMODLIN</v>
          </cell>
          <cell r="K452" t="str">
            <v>opolskie</v>
          </cell>
        </row>
      </sheetData>
      <sheetData sheetId="6" refreshError="1">
        <row r="1">
          <cell r="A1" t="str">
            <v>Nazwa klubu</v>
          </cell>
          <cell r="B1" t="str">
            <v>lp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 t="str">
            <v>KLUB AZS PWSZ NYSA</v>
          </cell>
          <cell r="B2">
            <v>1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 t="str">
            <v>KTS LEW GŁUBCZYCE</v>
          </cell>
          <cell r="B4">
            <v>2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 t="str">
            <v>LUKS MGOKSIR KORFANTÓW</v>
          </cell>
          <cell r="B5">
            <v>3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 t="str">
            <v>LZS VICTORIA CHRÓŚCICE</v>
          </cell>
          <cell r="B6">
            <v>4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 t="str">
            <v>UKS DALACHÓW</v>
          </cell>
          <cell r="B7">
            <v>5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 t="str">
            <v>KTS MOKSIR ZAWADZKIE</v>
          </cell>
          <cell r="B8">
            <v>6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 t="str">
            <v>LZS ŻYWOCICE</v>
          </cell>
          <cell r="B9">
            <v>7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 t="str">
            <v>MKS WOŁCZYN</v>
          </cell>
          <cell r="B10">
            <v>8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 t="str">
            <v>LZS ODRA KĄTY OPOLSKIE</v>
          </cell>
          <cell r="B11">
            <v>9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 t="str">
            <v>GUKS BYCZYNA</v>
          </cell>
          <cell r="B12">
            <v>10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 t="str">
            <v>OKS OLESNO</v>
          </cell>
          <cell r="B13">
            <v>11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 t="str">
            <v>MGOK GORZÓW ŚLĄSKI</v>
          </cell>
          <cell r="B14">
            <v>12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 t="str">
            <v>LZS GROM SZYBOWICE</v>
          </cell>
          <cell r="B15">
            <v>13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 t="str">
            <v>UKS LOTNIK OLESNO</v>
          </cell>
          <cell r="B16">
            <v>14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 t="str">
            <v>STS GMINA STRZELCE OPOLSKIE</v>
          </cell>
          <cell r="B17">
            <v>15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 t="str">
            <v>LZS POLONIA SMARDY</v>
          </cell>
          <cell r="B19">
            <v>16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 t="str">
            <v>KTS KŁODNICA KĘDZIERZYN KOŹLE</v>
          </cell>
          <cell r="B20">
            <v>17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 t="str">
            <v>KS ORZEŁ BRANICE</v>
          </cell>
          <cell r="B21">
            <v>18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 t="str">
            <v>MLUKS WAKMET BODZANÓW</v>
          </cell>
          <cell r="B22">
            <v>19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 t="str">
            <v>LZS KUJAKOWICE</v>
          </cell>
          <cell r="B23">
            <v>20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 t="str">
            <v>LUKS MAŃKOWICE-PIĄTKOWICE</v>
          </cell>
          <cell r="B24">
            <v>21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 t="str">
            <v>MMKS KĘDZIERZYN KOŹLE</v>
          </cell>
          <cell r="B25">
            <v>22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 t="str">
            <v>LUKS STAL OSOWIEC</v>
          </cell>
          <cell r="B26">
            <v>23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 t="str">
            <v>DOKIS DOBRODZIEŃ</v>
          </cell>
          <cell r="B27">
            <v>24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 t="str">
            <v>UKS CISEK</v>
          </cell>
          <cell r="B28">
            <v>25</v>
          </cell>
          <cell r="E28" t="str">
            <v>Jan Malik</v>
          </cell>
          <cell r="G28">
            <v>603692826</v>
          </cell>
        </row>
        <row r="29">
          <cell r="A29" t="str">
            <v>LZS MŁYN-POL ZAKRZÓW</v>
          </cell>
          <cell r="B29">
            <v>26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 t="str">
            <v>SKS LUKS NYSA</v>
          </cell>
          <cell r="B30">
            <v>27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 t="str">
            <v>UKS SOKOLIK NIEMODLIN</v>
          </cell>
          <cell r="B31">
            <v>28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 t="str">
            <v>UKS MOS OPOLE</v>
          </cell>
          <cell r="B32">
            <v>29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 t="str">
            <v>MKS SOKÓŁ NIEMODLIN</v>
          </cell>
          <cell r="B33">
            <v>30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CZĘCIE TURNIEJU "/>
      <sheetName val="LISTA STARTOWA "/>
      <sheetName val="TURNIEJ "/>
      <sheetName val="KLASYFIKACJA"/>
      <sheetName val="KOMUNIKAT "/>
      <sheetName val="BAZA PZTS"/>
      <sheetName val="BAZA KLUBY"/>
      <sheetName val="Arkusz1"/>
    </sheetNames>
    <sheetDataSet>
      <sheetData sheetId="0"/>
      <sheetData sheetId="1">
        <row r="9">
          <cell r="A9" t="str">
            <v>LP.</v>
          </cell>
          <cell r="B9" t="str">
            <v xml:space="preserve">NAZWISKO I IMIĘ </v>
          </cell>
          <cell r="C9" t="str">
            <v xml:space="preserve">NR KLUBU </v>
          </cell>
          <cell r="D9" t="str">
            <v>KLUB SPORTOWY</v>
          </cell>
          <cell r="E9" t="str">
            <v xml:space="preserve">DATA URODZENIA </v>
          </cell>
          <cell r="F9" t="str">
            <v xml:space="preserve">LICENCJA </v>
          </cell>
        </row>
        <row r="10">
          <cell r="A10">
            <v>1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</row>
        <row r="11">
          <cell r="A11">
            <v>2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</row>
        <row r="12">
          <cell r="A12">
            <v>3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</row>
        <row r="13">
          <cell r="A13">
            <v>4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</row>
        <row r="14">
          <cell r="A14">
            <v>5</v>
          </cell>
          <cell r="C14" t="e">
            <v>#N/A</v>
          </cell>
          <cell r="D14" t="e">
            <v>#N/A</v>
          </cell>
          <cell r="E14" t="e">
            <v>#N/A</v>
          </cell>
          <cell r="F14" t="e">
            <v>#N/A</v>
          </cell>
        </row>
        <row r="15">
          <cell r="A15">
            <v>6</v>
          </cell>
          <cell r="C15" t="e">
            <v>#N/A</v>
          </cell>
          <cell r="D15" t="e">
            <v>#N/A</v>
          </cell>
          <cell r="E15" t="e">
            <v>#N/A</v>
          </cell>
          <cell r="F15" t="e">
            <v>#N/A</v>
          </cell>
        </row>
        <row r="16">
          <cell r="A16">
            <v>7</v>
          </cell>
          <cell r="C16" t="e">
            <v>#N/A</v>
          </cell>
          <cell r="D16" t="e">
            <v>#N/A</v>
          </cell>
          <cell r="E16" t="e">
            <v>#N/A</v>
          </cell>
          <cell r="F16" t="e">
            <v>#N/A</v>
          </cell>
        </row>
        <row r="17">
          <cell r="A17">
            <v>8</v>
          </cell>
          <cell r="C17" t="e">
            <v>#N/A</v>
          </cell>
          <cell r="D17" t="e">
            <v>#N/A</v>
          </cell>
          <cell r="E17" t="e">
            <v>#N/A</v>
          </cell>
          <cell r="F17" t="e">
            <v>#N/A</v>
          </cell>
        </row>
        <row r="18">
          <cell r="A18">
            <v>9</v>
          </cell>
          <cell r="C18" t="e">
            <v>#N/A</v>
          </cell>
          <cell r="D18" t="e">
            <v>#N/A</v>
          </cell>
          <cell r="E18" t="e">
            <v>#N/A</v>
          </cell>
          <cell r="F18" t="e">
            <v>#N/A</v>
          </cell>
        </row>
        <row r="19">
          <cell r="A19">
            <v>10</v>
          </cell>
          <cell r="C19" t="e">
            <v>#N/A</v>
          </cell>
          <cell r="D19" t="e">
            <v>#N/A</v>
          </cell>
          <cell r="E19" t="e">
            <v>#N/A</v>
          </cell>
          <cell r="F19" t="e">
            <v>#N/A</v>
          </cell>
        </row>
        <row r="20">
          <cell r="A20">
            <v>11</v>
          </cell>
          <cell r="C20" t="e">
            <v>#N/A</v>
          </cell>
          <cell r="D20" t="e">
            <v>#N/A</v>
          </cell>
          <cell r="E20" t="e">
            <v>#N/A</v>
          </cell>
          <cell r="F20" t="e">
            <v>#N/A</v>
          </cell>
        </row>
        <row r="21">
          <cell r="A21">
            <v>12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</row>
        <row r="22">
          <cell r="A22">
            <v>13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</row>
        <row r="23">
          <cell r="A23">
            <v>14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</row>
        <row r="24">
          <cell r="A24">
            <v>15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</row>
        <row r="25">
          <cell r="A25">
            <v>16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</row>
        <row r="26">
          <cell r="A26">
            <v>17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</row>
        <row r="27">
          <cell r="A27">
            <v>18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</row>
        <row r="28">
          <cell r="A28">
            <v>19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</row>
        <row r="29">
          <cell r="A29">
            <v>20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</row>
        <row r="30">
          <cell r="A30">
            <v>21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</row>
        <row r="31">
          <cell r="A31">
            <v>22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</row>
        <row r="32">
          <cell r="A32">
            <v>23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</row>
        <row r="33">
          <cell r="A33">
            <v>24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</row>
        <row r="34">
          <cell r="A34">
            <v>25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</row>
        <row r="35">
          <cell r="A35">
            <v>26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</row>
        <row r="36">
          <cell r="A36">
            <v>27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</row>
        <row r="37">
          <cell r="A37">
            <v>28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</row>
        <row r="38">
          <cell r="A38">
            <v>29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</row>
        <row r="39">
          <cell r="A39">
            <v>30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</row>
        <row r="40">
          <cell r="A40">
            <v>31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</row>
        <row r="41">
          <cell r="A41">
            <v>32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lp</v>
          </cell>
          <cell r="B1" t="str">
            <v>Nazwa klubu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>
            <v>1</v>
          </cell>
          <cell r="B2" t="str">
            <v>KLUB AZS PWSZ NYSA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>
            <v>2</v>
          </cell>
          <cell r="B4" t="str">
            <v>KTS LEW GŁUBCZYCE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>
            <v>3</v>
          </cell>
          <cell r="B5" t="str">
            <v>LUKS MGOKSIR KORFANTÓW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>
            <v>4</v>
          </cell>
          <cell r="B6" t="str">
            <v>LZS VICTORIA CHRÓŚCICE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>
            <v>5</v>
          </cell>
          <cell r="B7" t="str">
            <v>UKS DALACHÓW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>
            <v>6</v>
          </cell>
          <cell r="B8" t="str">
            <v>KTS MOKSIR ZAWADZKIE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>
            <v>7</v>
          </cell>
          <cell r="B9" t="str">
            <v>LZS ŻYWOCICE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>
            <v>8</v>
          </cell>
          <cell r="B10" t="str">
            <v>MKS WOŁCZYN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>
            <v>9</v>
          </cell>
          <cell r="B11" t="str">
            <v>LZS ODRA KĄTY OPOLSKIE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>
            <v>10</v>
          </cell>
          <cell r="B12" t="str">
            <v>GUKS BYCZYNA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>
            <v>11</v>
          </cell>
          <cell r="B13" t="str">
            <v>OKS OLESNO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>
            <v>12</v>
          </cell>
          <cell r="B14" t="str">
            <v>MGOK GORZÓW ŚLĄSKI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>
            <v>13</v>
          </cell>
          <cell r="B15" t="str">
            <v>LZS GROM SZYBOWICE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>
            <v>14</v>
          </cell>
          <cell r="B16" t="str">
            <v>UKS LOTNIK OLESNO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>
            <v>15</v>
          </cell>
          <cell r="B17" t="str">
            <v>STS GMINA STRZELCE OPOLSKIE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>
            <v>16</v>
          </cell>
          <cell r="B19" t="str">
            <v>LZS POLONIA SMARDY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>
            <v>17</v>
          </cell>
          <cell r="B20" t="str">
            <v>KTS KŁODNICA KĘDZIERZYN KOŹLE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>
            <v>18</v>
          </cell>
          <cell r="B21" t="str">
            <v>KS ORZEŁ BRANICE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>
            <v>19</v>
          </cell>
          <cell r="B22" t="str">
            <v>MLUKS WAKMET BODZANÓW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>
            <v>20</v>
          </cell>
          <cell r="B23" t="str">
            <v>LZS KUJAKOWICE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>
            <v>21</v>
          </cell>
          <cell r="B24" t="str">
            <v>LUKS MAŃKOWICE-PIĄTKOWICE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>
            <v>22</v>
          </cell>
          <cell r="B25" t="str">
            <v>MMKS KĘDZIERZYN KOŹLE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>
            <v>23</v>
          </cell>
          <cell r="B26" t="str">
            <v>LUKS STAL OSOWIEC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>
            <v>24</v>
          </cell>
          <cell r="B27" t="str">
            <v>DOKIS DOBRODZIEŃ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>
            <v>25</v>
          </cell>
          <cell r="B28" t="str">
            <v>UKS CISEK</v>
          </cell>
          <cell r="E28" t="str">
            <v>Jan Malik</v>
          </cell>
          <cell r="G28">
            <v>603692826</v>
          </cell>
        </row>
        <row r="29">
          <cell r="A29">
            <v>26</v>
          </cell>
          <cell r="B29" t="str">
            <v>LZS MŁYN-POL ZAKRZÓW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>
            <v>27</v>
          </cell>
          <cell r="B30" t="str">
            <v>SKS LUKS NYSA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>
            <v>28</v>
          </cell>
          <cell r="B31" t="str">
            <v>UKS SOKOLIK NIEMODLIN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>
            <v>29</v>
          </cell>
          <cell r="B32" t="str">
            <v>UKS MOS OPOLE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>
            <v>30</v>
          </cell>
          <cell r="B33" t="str">
            <v>MKS SOKÓŁ NIEMODLIN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SZKOŁY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NUMERACJA SZKÓŁ</v>
          </cell>
        </row>
        <row r="2">
          <cell r="B2" t="str">
            <v xml:space="preserve">PSP NR 1  STRZELCE OPOLSKIE </v>
          </cell>
        </row>
        <row r="3">
          <cell r="B3" t="str">
            <v>ZESPÓŁ SZKÓŁ W CHRÓŚCICACH</v>
          </cell>
        </row>
        <row r="4">
          <cell r="B4" t="str">
            <v>PSP NR 10 NYSA</v>
          </cell>
        </row>
        <row r="5">
          <cell r="B5" t="str">
            <v xml:space="preserve">PSP DALACHÓW </v>
          </cell>
        </row>
        <row r="6">
          <cell r="B6" t="str">
            <v>PS STRADUNIA</v>
          </cell>
        </row>
        <row r="7">
          <cell r="B7" t="str">
            <v>ZGS CHOCIANOWICE</v>
          </cell>
        </row>
        <row r="8">
          <cell r="B8" t="str">
            <v>SP CHOCIANOWICE</v>
          </cell>
        </row>
        <row r="9">
          <cell r="B9" t="str">
            <v>PSP CHARBIELE</v>
          </cell>
        </row>
        <row r="10">
          <cell r="B10" t="str">
            <v>SP TRZEBOSZOWICE</v>
          </cell>
        </row>
        <row r="11">
          <cell r="B11" t="str">
            <v>SP NYSA</v>
          </cell>
        </row>
        <row r="12">
          <cell r="B12" t="str">
            <v>PSP OSOWIEC</v>
          </cell>
        </row>
        <row r="13">
          <cell r="B13" t="str">
            <v xml:space="preserve">PSP ŁOSIÓW </v>
          </cell>
        </row>
        <row r="14">
          <cell r="B14" t="str">
            <v>GIMNAZJUM ŁOSIÓW</v>
          </cell>
        </row>
        <row r="16">
          <cell r="B16" t="str">
            <v>ZSO STRZELCE OPOLSKIE</v>
          </cell>
        </row>
        <row r="17">
          <cell r="B17" t="str">
            <v>ZSG KIELCZA</v>
          </cell>
        </row>
        <row r="18">
          <cell r="B18" t="str">
            <v>ZSP NR 4 KRAPKOWICE</v>
          </cell>
        </row>
        <row r="19">
          <cell r="B19" t="str">
            <v>PG WALCE</v>
          </cell>
        </row>
        <row r="20">
          <cell r="B20" t="str">
            <v>ZSS NR 1 KRAPKOWICE</v>
          </cell>
        </row>
        <row r="21">
          <cell r="B21" t="str">
            <v>PSP GÓRAŻDŻE</v>
          </cell>
        </row>
        <row r="22">
          <cell r="B22" t="str">
            <v>PG NR 7 OPOLE</v>
          </cell>
        </row>
        <row r="23">
          <cell r="B23" t="str">
            <v>SP ŁAMBINOWICE</v>
          </cell>
        </row>
        <row r="24">
          <cell r="B24" t="str">
            <v>PSP KOWALE</v>
          </cell>
        </row>
        <row r="25">
          <cell r="B25" t="str">
            <v>PSP PG KUP</v>
          </cell>
        </row>
        <row r="26">
          <cell r="B26" t="str">
            <v>PSP SŁAWICE</v>
          </cell>
        </row>
        <row r="27">
          <cell r="B27" t="str">
            <v>ZGSP POLSKA CEREKIEW</v>
          </cell>
        </row>
        <row r="28">
          <cell r="B28" t="str">
            <v>WOŁCZYN</v>
          </cell>
        </row>
        <row r="29">
          <cell r="B29" t="str">
            <v>PSP DOBRZEŃ</v>
          </cell>
        </row>
        <row r="30">
          <cell r="B30" t="str">
            <v>PSP PG ZAWADZKIE</v>
          </cell>
        </row>
        <row r="31">
          <cell r="B31" t="str">
            <v>NSP BRZEG</v>
          </cell>
        </row>
        <row r="32">
          <cell r="B32" t="str">
            <v>PSP NR 1 NIEMODLIN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A980-EAC5-401E-B6D3-49049532F53D}">
  <sheetPr codeName="Arkusz1">
    <tabColor theme="1"/>
  </sheetPr>
  <dimension ref="A1:AP85"/>
  <sheetViews>
    <sheetView showGridLines="0" tabSelected="1" zoomScale="87" zoomScaleNormal="87" workbookViewId="0">
      <selection activeCell="C6" sqref="C6"/>
    </sheetView>
  </sheetViews>
  <sheetFormatPr defaultColWidth="9.109375" defaultRowHeight="14.4"/>
  <cols>
    <col min="1" max="1" width="8.88671875" style="1" customWidth="1"/>
    <col min="2" max="2" width="50.5546875" style="1" customWidth="1"/>
    <col min="3" max="3" width="9" style="1" customWidth="1"/>
    <col min="4" max="4" width="50.5546875" style="1" customWidth="1"/>
    <col min="5" max="6" width="4.6640625" style="1" customWidth="1"/>
    <col min="7" max="7" width="5.5546875" style="1" customWidth="1"/>
    <col min="8" max="8" width="4.88671875" style="1" customWidth="1"/>
    <col min="9" max="9" width="4.44140625" style="1" customWidth="1"/>
    <col min="10" max="10" width="4.88671875" style="1" customWidth="1"/>
    <col min="11" max="11" width="4" style="1" customWidth="1"/>
    <col min="12" max="12" width="4.44140625" style="1" customWidth="1"/>
    <col min="13" max="13" width="4.33203125" style="1" customWidth="1"/>
    <col min="14" max="14" width="4.5546875" style="1" customWidth="1"/>
    <col min="15" max="15" width="4.6640625" style="1" customWidth="1"/>
    <col min="16" max="16" width="2" style="1" customWidth="1"/>
    <col min="17" max="17" width="5.109375" style="1" customWidth="1"/>
    <col min="18" max="18" width="3.44140625" style="1" hidden="1" customWidth="1"/>
    <col min="19" max="28" width="5" style="1" hidden="1" customWidth="1"/>
    <col min="29" max="29" width="6.88671875" style="1" hidden="1" customWidth="1"/>
    <col min="30" max="30" width="5.5546875" style="1" hidden="1" customWidth="1"/>
    <col min="31" max="31" width="5.109375" style="1" hidden="1" customWidth="1"/>
    <col min="32" max="32" width="0.109375" style="1" customWidth="1"/>
    <col min="33" max="16384" width="9.109375" style="1"/>
  </cols>
  <sheetData>
    <row r="1" spans="1:42" ht="72" customHeight="1" thickBot="1">
      <c r="A1" s="143"/>
      <c r="B1" s="164" t="s">
        <v>174</v>
      </c>
      <c r="C1" s="164"/>
      <c r="D1" s="164"/>
      <c r="E1" s="164"/>
      <c r="F1" s="164"/>
      <c r="G1" s="164"/>
      <c r="H1" s="164"/>
      <c r="I1" s="164"/>
      <c r="J1" s="164"/>
      <c r="K1" s="163" t="s">
        <v>21</v>
      </c>
      <c r="L1" s="163"/>
      <c r="M1" s="163"/>
      <c r="N1" s="163"/>
      <c r="O1" s="163"/>
      <c r="P1" s="163"/>
      <c r="Q1" s="16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6"/>
      <c r="AG1"/>
      <c r="AH1"/>
      <c r="AI1"/>
      <c r="AJ1"/>
      <c r="AK1"/>
      <c r="AL1"/>
      <c r="AM1"/>
      <c r="AN1"/>
      <c r="AO1"/>
      <c r="AP1"/>
    </row>
    <row r="2" spans="1:42" ht="24.75" customHeight="1" thickBot="1">
      <c r="A2" s="22">
        <f>VLOOKUP(C2,Terminarz!A1:H157,2,FALSE)</f>
        <v>8</v>
      </c>
      <c r="B2" s="174" t="str">
        <f>VLOOKUP(C2,Terminarz!A1:H157,6,FALSE)</f>
        <v>OKS Olesno</v>
      </c>
      <c r="C2" s="21">
        <v>57</v>
      </c>
      <c r="D2" s="174" t="str">
        <f>VLOOKUP(C2,Terminarz!A1:H157,8,FALSE)</f>
        <v>CRK Olesno</v>
      </c>
      <c r="E2" s="80" t="str">
        <f>IF(O18&gt;Q18,O38,IF(O18=P38,$A$13,IF(O18&lt;O18,Q38,)))</f>
        <v>D</v>
      </c>
      <c r="F2" s="81" t="s">
        <v>19</v>
      </c>
      <c r="G2" s="81" t="str">
        <f>IF(O18&lt;Q18,O38,IF(O18=P38,$A$13,IF(O18&gt;O18,Q38,)))</f>
        <v>D</v>
      </c>
      <c r="H2" s="173" t="str">
        <f>VLOOKUP(C2,Terminarz!A2:H157,4,FALSE)</f>
        <v>piątek</v>
      </c>
      <c r="I2" s="173"/>
      <c r="J2" s="173"/>
      <c r="K2" s="167">
        <f>VLOOKUP(C2,Terminarz!$A$2:$H$157,3,FALSE)</f>
        <v>45618</v>
      </c>
      <c r="L2" s="167"/>
      <c r="M2" s="167"/>
      <c r="N2" s="168"/>
      <c r="O2" s="77">
        <f>O4+O5+O6+O7+O8+O9+O10+O11+O12+O13+O14+O15+O16+O17</f>
        <v>0</v>
      </c>
      <c r="P2" s="78" t="s">
        <v>19</v>
      </c>
      <c r="Q2" s="79">
        <f>Q4+Q5+Q6+Q7+Q8+Q9+Q10+Q11+Q12+Q13+Q14+Q15+Q16+Q17</f>
        <v>0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6"/>
      <c r="AG2"/>
      <c r="AH2"/>
      <c r="AI2"/>
      <c r="AJ2"/>
      <c r="AK2"/>
      <c r="AL2"/>
      <c r="AM2"/>
      <c r="AN2"/>
      <c r="AO2"/>
      <c r="AP2"/>
    </row>
    <row r="3" spans="1:42" ht="19.5" customHeight="1" thickBot="1">
      <c r="A3" s="24" t="s">
        <v>18</v>
      </c>
      <c r="B3" s="175"/>
      <c r="C3" s="23" t="s">
        <v>12</v>
      </c>
      <c r="D3" s="175"/>
      <c r="E3" s="172" t="s">
        <v>4</v>
      </c>
      <c r="F3" s="166"/>
      <c r="G3" s="165" t="s">
        <v>5</v>
      </c>
      <c r="H3" s="166"/>
      <c r="I3" s="165" t="s">
        <v>6</v>
      </c>
      <c r="J3" s="166"/>
      <c r="K3" s="165" t="s">
        <v>7</v>
      </c>
      <c r="L3" s="166"/>
      <c r="M3" s="165" t="s">
        <v>8</v>
      </c>
      <c r="N3" s="166"/>
      <c r="O3" s="169" t="s">
        <v>20</v>
      </c>
      <c r="P3" s="170"/>
      <c r="Q3" s="171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50">
        <v>1</v>
      </c>
      <c r="AD3" s="41">
        <v>0</v>
      </c>
      <c r="AE3" s="3"/>
      <c r="AF3" s="6"/>
      <c r="AG3"/>
      <c r="AH3"/>
      <c r="AI3"/>
      <c r="AJ3"/>
      <c r="AK3"/>
      <c r="AL3"/>
      <c r="AM3"/>
      <c r="AN3"/>
      <c r="AO3"/>
      <c r="AP3"/>
    </row>
    <row r="4" spans="1:42" ht="16.2" thickBot="1">
      <c r="A4" s="71" t="s">
        <v>1</v>
      </c>
      <c r="B4" s="25"/>
      <c r="C4" s="65" t="s">
        <v>14</v>
      </c>
      <c r="D4" s="27"/>
      <c r="E4" s="29"/>
      <c r="F4" s="59"/>
      <c r="G4" s="29"/>
      <c r="H4" s="30"/>
      <c r="I4" s="62"/>
      <c r="J4" s="59"/>
      <c r="K4" s="29"/>
      <c r="L4" s="30"/>
      <c r="M4" s="62"/>
      <c r="N4" s="30"/>
      <c r="O4" s="144">
        <f>S4+T4+U4+V4+W4</f>
        <v>0</v>
      </c>
      <c r="P4" s="144" t="s">
        <v>19</v>
      </c>
      <c r="Q4" s="145">
        <f>X4+Y4+Z4+AA4+AB4</f>
        <v>0</v>
      </c>
      <c r="R4" s="3"/>
      <c r="S4" s="36">
        <f>IF(E4&gt;F4,1,0)</f>
        <v>0</v>
      </c>
      <c r="T4" s="37">
        <f>IF(G4&gt;H4,1,0)</f>
        <v>0</v>
      </c>
      <c r="U4" s="37">
        <f>IF(I4&gt;J4,1,0)</f>
        <v>0</v>
      </c>
      <c r="V4" s="37">
        <f>IF(K4&gt;L4,1,0)</f>
        <v>0</v>
      </c>
      <c r="W4" s="37">
        <f>IF(M4&gt;N4,1,0)</f>
        <v>0</v>
      </c>
      <c r="X4" s="38">
        <f>IF(E4&lt;F4,1,0)</f>
        <v>0</v>
      </c>
      <c r="Y4" s="38">
        <f>IF(G4&lt;H4,1,0)</f>
        <v>0</v>
      </c>
      <c r="Z4" s="38">
        <f>IF(I4&lt;J4,1,0)</f>
        <v>0</v>
      </c>
      <c r="AA4" s="38">
        <f>IF(K4&lt;L4,1,0)</f>
        <v>0</v>
      </c>
      <c r="AB4" s="39">
        <f>IF(M4&lt;N4,1,0)</f>
        <v>0</v>
      </c>
      <c r="AC4" s="49">
        <f>IF(O4=3,$AC$3,IF(O4=2,$AD$3,IF(O4=1,$AD$3,IF(O4=0,$AD$3))))</f>
        <v>0</v>
      </c>
      <c r="AD4" s="48">
        <f>IF(Q4=3,$AC$3,IF(Q4=2,$AD$3,IF(Q4=1,$AD$3,IF(Q4=0,$AD$3))))</f>
        <v>0</v>
      </c>
      <c r="AE4" s="3"/>
      <c r="AF4" s="6"/>
      <c r="AG4"/>
      <c r="AH4"/>
      <c r="AI4"/>
      <c r="AJ4"/>
      <c r="AK4"/>
      <c r="AL4"/>
      <c r="AM4"/>
      <c r="AN4"/>
      <c r="AO4"/>
      <c r="AP4"/>
    </row>
    <row r="5" spans="1:42" ht="16.2" thickBot="1">
      <c r="A5" s="72" t="s">
        <v>13</v>
      </c>
      <c r="B5" s="25"/>
      <c r="C5" s="66" t="s">
        <v>11</v>
      </c>
      <c r="D5" s="27"/>
      <c r="E5" s="31"/>
      <c r="F5" s="60"/>
      <c r="G5" s="31"/>
      <c r="H5" s="32"/>
      <c r="I5" s="63"/>
      <c r="J5" s="60"/>
      <c r="K5" s="31"/>
      <c r="L5" s="32"/>
      <c r="M5" s="63"/>
      <c r="N5" s="32"/>
      <c r="O5" s="144">
        <f t="shared" ref="O5:O17" si="0">S5+T5+U5+V5+W5</f>
        <v>0</v>
      </c>
      <c r="P5" s="144" t="s">
        <v>19</v>
      </c>
      <c r="Q5" s="145">
        <f t="shared" ref="Q5:Q17" si="1">X5+Y5+Z5+AA5+AB5</f>
        <v>0</v>
      </c>
      <c r="R5" s="3"/>
      <c r="S5" s="40">
        <f t="shared" ref="S5:S17" si="2">IF(E5&gt;F5,1,0)</f>
        <v>0</v>
      </c>
      <c r="T5" s="41">
        <f t="shared" ref="T5:T17" si="3">IF(G5&gt;H5,1,0)</f>
        <v>0</v>
      </c>
      <c r="U5" s="41">
        <f t="shared" ref="U5:U17" si="4">IF(I5&gt;J5,1,0)</f>
        <v>0</v>
      </c>
      <c r="V5" s="41">
        <f t="shared" ref="V5:V17" si="5">IF(K5&gt;L5,1,0)</f>
        <v>0</v>
      </c>
      <c r="W5" s="41">
        <f t="shared" ref="W5:W17" si="6">IF(M5&gt;N5,1,0)</f>
        <v>0</v>
      </c>
      <c r="X5" s="42">
        <f t="shared" ref="X5:X17" si="7">IF(E5&lt;F5,1,0)</f>
        <v>0</v>
      </c>
      <c r="Y5" s="42">
        <f t="shared" ref="Y5:Y17" si="8">IF(G5&lt;H5,1,0)</f>
        <v>0</v>
      </c>
      <c r="Z5" s="42">
        <f t="shared" ref="Z5:Z17" si="9">IF(I5&lt;J5,1,0)</f>
        <v>0</v>
      </c>
      <c r="AA5" s="42">
        <f t="shared" ref="AA5:AA17" si="10">IF(K5&lt;L5,1,0)</f>
        <v>0</v>
      </c>
      <c r="AB5" s="43">
        <f t="shared" ref="AB5:AB17" si="11">IF(M5&lt;N5,1,0)</f>
        <v>0</v>
      </c>
      <c r="AC5" s="49">
        <f t="shared" ref="AC5:AC16" si="12">IF(O5=3,$AC$3,IF(O5=2,$AD$3,IF(O5=1,$AD$3,IF(O5=0,$AD$3))))</f>
        <v>0</v>
      </c>
      <c r="AD5" s="48">
        <f t="shared" ref="AD5:AD17" si="13">IF(Q5=3,$AC$3,IF(Q5=2,$AD$3,IF(Q5=1,$AD$3,IF(Q5=0,$AD$3))))</f>
        <v>0</v>
      </c>
      <c r="AE5" s="3"/>
      <c r="AF5" s="6"/>
      <c r="AG5"/>
      <c r="AH5"/>
      <c r="AI5"/>
      <c r="AJ5"/>
      <c r="AK5"/>
      <c r="AL5"/>
      <c r="AM5"/>
      <c r="AN5"/>
      <c r="AO5"/>
      <c r="AP5"/>
    </row>
    <row r="6" spans="1:42" ht="16.2" thickBot="1">
      <c r="A6" s="72" t="s">
        <v>15</v>
      </c>
      <c r="B6" s="25"/>
      <c r="C6" s="66" t="s">
        <v>17</v>
      </c>
      <c r="D6" s="27"/>
      <c r="E6" s="31"/>
      <c r="F6" s="60"/>
      <c r="G6" s="31"/>
      <c r="H6" s="32"/>
      <c r="I6" s="63"/>
      <c r="J6" s="60"/>
      <c r="K6" s="31"/>
      <c r="L6" s="32"/>
      <c r="M6" s="63"/>
      <c r="N6" s="32"/>
      <c r="O6" s="144">
        <f t="shared" si="0"/>
        <v>0</v>
      </c>
      <c r="P6" s="144" t="s">
        <v>19</v>
      </c>
      <c r="Q6" s="145">
        <f t="shared" si="1"/>
        <v>0</v>
      </c>
      <c r="R6" s="3"/>
      <c r="S6" s="40">
        <f t="shared" si="2"/>
        <v>0</v>
      </c>
      <c r="T6" s="41">
        <f t="shared" si="3"/>
        <v>0</v>
      </c>
      <c r="U6" s="41">
        <f t="shared" si="4"/>
        <v>0</v>
      </c>
      <c r="V6" s="41">
        <f t="shared" si="5"/>
        <v>0</v>
      </c>
      <c r="W6" s="41">
        <f t="shared" si="6"/>
        <v>0</v>
      </c>
      <c r="X6" s="42">
        <f t="shared" si="7"/>
        <v>0</v>
      </c>
      <c r="Y6" s="42">
        <f t="shared" si="8"/>
        <v>0</v>
      </c>
      <c r="Z6" s="42">
        <f t="shared" si="9"/>
        <v>0</v>
      </c>
      <c r="AA6" s="42">
        <f t="shared" si="10"/>
        <v>0</v>
      </c>
      <c r="AB6" s="43">
        <f t="shared" si="11"/>
        <v>0</v>
      </c>
      <c r="AC6" s="49">
        <f t="shared" si="12"/>
        <v>0</v>
      </c>
      <c r="AD6" s="48">
        <f t="shared" si="13"/>
        <v>0</v>
      </c>
      <c r="AE6" s="3"/>
      <c r="AF6" s="6"/>
      <c r="AG6"/>
      <c r="AH6"/>
      <c r="AI6"/>
      <c r="AJ6"/>
      <c r="AK6"/>
      <c r="AL6"/>
      <c r="AM6"/>
      <c r="AN6"/>
      <c r="AO6"/>
      <c r="AP6"/>
    </row>
    <row r="7" spans="1:42" ht="16.2" thickBot="1">
      <c r="A7" s="72" t="s">
        <v>16</v>
      </c>
      <c r="B7" s="25"/>
      <c r="C7" s="66" t="s">
        <v>0</v>
      </c>
      <c r="D7" s="27"/>
      <c r="E7" s="31"/>
      <c r="F7" s="60"/>
      <c r="G7" s="31"/>
      <c r="H7" s="32"/>
      <c r="I7" s="63"/>
      <c r="J7" s="60"/>
      <c r="K7" s="31"/>
      <c r="L7" s="32"/>
      <c r="M7" s="63"/>
      <c r="N7" s="32"/>
      <c r="O7" s="144">
        <f t="shared" si="0"/>
        <v>0</v>
      </c>
      <c r="P7" s="144" t="s">
        <v>19</v>
      </c>
      <c r="Q7" s="145">
        <f t="shared" si="1"/>
        <v>0</v>
      </c>
      <c r="R7" s="3"/>
      <c r="S7" s="40">
        <f t="shared" si="2"/>
        <v>0</v>
      </c>
      <c r="T7" s="41">
        <f t="shared" si="3"/>
        <v>0</v>
      </c>
      <c r="U7" s="41">
        <f t="shared" si="4"/>
        <v>0</v>
      </c>
      <c r="V7" s="41">
        <f t="shared" si="5"/>
        <v>0</v>
      </c>
      <c r="W7" s="41">
        <f t="shared" si="6"/>
        <v>0</v>
      </c>
      <c r="X7" s="42">
        <f t="shared" si="7"/>
        <v>0</v>
      </c>
      <c r="Y7" s="42">
        <f t="shared" si="8"/>
        <v>0</v>
      </c>
      <c r="Z7" s="42">
        <f t="shared" si="9"/>
        <v>0</v>
      </c>
      <c r="AA7" s="42">
        <f t="shared" si="10"/>
        <v>0</v>
      </c>
      <c r="AB7" s="43">
        <f t="shared" si="11"/>
        <v>0</v>
      </c>
      <c r="AC7" s="49">
        <f t="shared" si="12"/>
        <v>0</v>
      </c>
      <c r="AD7" s="48">
        <f t="shared" si="13"/>
        <v>0</v>
      </c>
      <c r="AE7" s="3"/>
      <c r="AF7" s="6"/>
      <c r="AG7"/>
      <c r="AH7"/>
      <c r="AI7"/>
      <c r="AJ7"/>
      <c r="AK7"/>
      <c r="AL7"/>
      <c r="AM7"/>
      <c r="AN7"/>
      <c r="AO7"/>
      <c r="AP7"/>
    </row>
    <row r="8" spans="1:42" ht="22.2" customHeight="1" thickBot="1">
      <c r="A8" s="73" t="s">
        <v>9</v>
      </c>
      <c r="B8" s="92" t="str">
        <f>F30</f>
        <v xml:space="preserve"> - </v>
      </c>
      <c r="C8" s="67" t="s">
        <v>9</v>
      </c>
      <c r="D8" s="91" t="str">
        <f>F32</f>
        <v xml:space="preserve"> - </v>
      </c>
      <c r="E8" s="31"/>
      <c r="F8" s="60"/>
      <c r="G8" s="31"/>
      <c r="H8" s="32"/>
      <c r="I8" s="63"/>
      <c r="J8" s="60"/>
      <c r="K8" s="31"/>
      <c r="L8" s="32"/>
      <c r="M8" s="63"/>
      <c r="N8" s="32"/>
      <c r="O8" s="144">
        <f t="shared" si="0"/>
        <v>0</v>
      </c>
      <c r="P8" s="144" t="s">
        <v>19</v>
      </c>
      <c r="Q8" s="145">
        <f t="shared" si="1"/>
        <v>0</v>
      </c>
      <c r="R8" s="3"/>
      <c r="S8" s="40">
        <f t="shared" si="2"/>
        <v>0</v>
      </c>
      <c r="T8" s="41">
        <f t="shared" si="3"/>
        <v>0</v>
      </c>
      <c r="U8" s="41">
        <f t="shared" si="4"/>
        <v>0</v>
      </c>
      <c r="V8" s="41">
        <f t="shared" si="5"/>
        <v>0</v>
      </c>
      <c r="W8" s="41">
        <f t="shared" si="6"/>
        <v>0</v>
      </c>
      <c r="X8" s="42">
        <f t="shared" si="7"/>
        <v>0</v>
      </c>
      <c r="Y8" s="42">
        <f t="shared" si="8"/>
        <v>0</v>
      </c>
      <c r="Z8" s="42">
        <f t="shared" si="9"/>
        <v>0</v>
      </c>
      <c r="AA8" s="42">
        <f t="shared" si="10"/>
        <v>0</v>
      </c>
      <c r="AB8" s="43">
        <f t="shared" si="11"/>
        <v>0</v>
      </c>
      <c r="AC8" s="49">
        <f t="shared" si="12"/>
        <v>0</v>
      </c>
      <c r="AD8" s="48">
        <f t="shared" si="13"/>
        <v>0</v>
      </c>
      <c r="AE8" s="3"/>
      <c r="AF8" s="6"/>
      <c r="AG8"/>
      <c r="AH8"/>
      <c r="AI8"/>
      <c r="AJ8"/>
      <c r="AK8"/>
      <c r="AL8"/>
      <c r="AM8"/>
      <c r="AN8"/>
      <c r="AO8"/>
      <c r="AP8"/>
    </row>
    <row r="9" spans="1:42" ht="22.2" customHeight="1" thickBot="1">
      <c r="A9" s="74" t="s">
        <v>10</v>
      </c>
      <c r="B9" s="92" t="str">
        <f>F31</f>
        <v xml:space="preserve"> - </v>
      </c>
      <c r="C9" s="67" t="s">
        <v>10</v>
      </c>
      <c r="D9" s="91" t="str">
        <f>F33</f>
        <v xml:space="preserve"> - </v>
      </c>
      <c r="E9" s="31"/>
      <c r="F9" s="60"/>
      <c r="G9" s="31"/>
      <c r="H9" s="32"/>
      <c r="I9" s="63"/>
      <c r="J9" s="60"/>
      <c r="K9" s="31"/>
      <c r="L9" s="32"/>
      <c r="M9" s="63"/>
      <c r="N9" s="32"/>
      <c r="O9" s="144">
        <f t="shared" si="0"/>
        <v>0</v>
      </c>
      <c r="P9" s="144" t="s">
        <v>19</v>
      </c>
      <c r="Q9" s="145">
        <f t="shared" si="1"/>
        <v>0</v>
      </c>
      <c r="R9" s="3"/>
      <c r="S9" s="40">
        <f t="shared" si="2"/>
        <v>0</v>
      </c>
      <c r="T9" s="41">
        <f t="shared" si="3"/>
        <v>0</v>
      </c>
      <c r="U9" s="41">
        <f t="shared" si="4"/>
        <v>0</v>
      </c>
      <c r="V9" s="41">
        <f t="shared" si="5"/>
        <v>0</v>
      </c>
      <c r="W9" s="41">
        <f t="shared" si="6"/>
        <v>0</v>
      </c>
      <c r="X9" s="42">
        <f t="shared" si="7"/>
        <v>0</v>
      </c>
      <c r="Y9" s="42">
        <f t="shared" si="8"/>
        <v>0</v>
      </c>
      <c r="Z9" s="42">
        <f t="shared" si="9"/>
        <v>0</v>
      </c>
      <c r="AA9" s="42">
        <f t="shared" si="10"/>
        <v>0</v>
      </c>
      <c r="AB9" s="43">
        <f t="shared" si="11"/>
        <v>0</v>
      </c>
      <c r="AC9" s="49">
        <f t="shared" si="12"/>
        <v>0</v>
      </c>
      <c r="AD9" s="48">
        <f t="shared" si="13"/>
        <v>0</v>
      </c>
      <c r="AE9" s="3"/>
      <c r="AF9" s="6"/>
      <c r="AG9"/>
      <c r="AH9"/>
      <c r="AI9"/>
      <c r="AJ9"/>
      <c r="AK9"/>
      <c r="AL9"/>
      <c r="AM9"/>
      <c r="AN9"/>
      <c r="AO9"/>
      <c r="AP9"/>
    </row>
    <row r="10" spans="1:42" ht="16.2" thickBot="1">
      <c r="A10" s="75" t="s">
        <v>1</v>
      </c>
      <c r="B10" s="25"/>
      <c r="C10" s="68" t="s">
        <v>11</v>
      </c>
      <c r="D10" s="27"/>
      <c r="E10" s="31"/>
      <c r="F10" s="60"/>
      <c r="G10" s="31"/>
      <c r="H10" s="32"/>
      <c r="I10" s="63"/>
      <c r="J10" s="60"/>
      <c r="K10" s="31"/>
      <c r="L10" s="32"/>
      <c r="M10" s="63"/>
      <c r="N10" s="32"/>
      <c r="O10" s="144">
        <f t="shared" si="0"/>
        <v>0</v>
      </c>
      <c r="P10" s="144" t="s">
        <v>19</v>
      </c>
      <c r="Q10" s="145">
        <f t="shared" si="1"/>
        <v>0</v>
      </c>
      <c r="R10" s="3"/>
      <c r="S10" s="40">
        <f t="shared" si="2"/>
        <v>0</v>
      </c>
      <c r="T10" s="41">
        <f t="shared" si="3"/>
        <v>0</v>
      </c>
      <c r="U10" s="41">
        <f t="shared" si="4"/>
        <v>0</v>
      </c>
      <c r="V10" s="41">
        <f t="shared" si="5"/>
        <v>0</v>
      </c>
      <c r="W10" s="41">
        <f t="shared" si="6"/>
        <v>0</v>
      </c>
      <c r="X10" s="42">
        <f t="shared" si="7"/>
        <v>0</v>
      </c>
      <c r="Y10" s="42">
        <f t="shared" si="8"/>
        <v>0</v>
      </c>
      <c r="Z10" s="42">
        <f t="shared" si="9"/>
        <v>0</v>
      </c>
      <c r="AA10" s="42">
        <f t="shared" si="10"/>
        <v>0</v>
      </c>
      <c r="AB10" s="43">
        <f t="shared" si="11"/>
        <v>0</v>
      </c>
      <c r="AC10" s="49">
        <f t="shared" si="12"/>
        <v>0</v>
      </c>
      <c r="AD10" s="48">
        <f t="shared" si="13"/>
        <v>0</v>
      </c>
      <c r="AE10" s="3"/>
      <c r="AF10" s="6"/>
      <c r="AG10"/>
      <c r="AH10"/>
      <c r="AI10" s="55"/>
      <c r="AJ10"/>
      <c r="AK10"/>
      <c r="AL10"/>
      <c r="AM10"/>
      <c r="AN10"/>
      <c r="AO10"/>
      <c r="AP10"/>
    </row>
    <row r="11" spans="1:42" ht="16.2" thickBot="1">
      <c r="A11" s="75" t="s">
        <v>13</v>
      </c>
      <c r="B11" s="25"/>
      <c r="C11" s="69" t="s">
        <v>14</v>
      </c>
      <c r="D11" s="27"/>
      <c r="E11" s="31"/>
      <c r="F11" s="60"/>
      <c r="G11" s="31"/>
      <c r="H11" s="32"/>
      <c r="I11" s="63"/>
      <c r="J11" s="60"/>
      <c r="K11" s="31"/>
      <c r="L11" s="32"/>
      <c r="M11" s="63"/>
      <c r="N11" s="32"/>
      <c r="O11" s="144">
        <f t="shared" si="0"/>
        <v>0</v>
      </c>
      <c r="P11" s="144" t="s">
        <v>19</v>
      </c>
      <c r="Q11" s="145">
        <f t="shared" si="1"/>
        <v>0</v>
      </c>
      <c r="R11" s="3"/>
      <c r="S11" s="40">
        <f t="shared" si="2"/>
        <v>0</v>
      </c>
      <c r="T11" s="41">
        <f t="shared" si="3"/>
        <v>0</v>
      </c>
      <c r="U11" s="41">
        <f t="shared" si="4"/>
        <v>0</v>
      </c>
      <c r="V11" s="41">
        <f t="shared" si="5"/>
        <v>0</v>
      </c>
      <c r="W11" s="41">
        <f t="shared" si="6"/>
        <v>0</v>
      </c>
      <c r="X11" s="42">
        <f t="shared" si="7"/>
        <v>0</v>
      </c>
      <c r="Y11" s="42">
        <f t="shared" si="8"/>
        <v>0</v>
      </c>
      <c r="Z11" s="42">
        <f t="shared" si="9"/>
        <v>0</v>
      </c>
      <c r="AA11" s="42">
        <f t="shared" si="10"/>
        <v>0</v>
      </c>
      <c r="AB11" s="43">
        <f t="shared" si="11"/>
        <v>0</v>
      </c>
      <c r="AC11" s="49">
        <f t="shared" si="12"/>
        <v>0</v>
      </c>
      <c r="AD11" s="48">
        <f t="shared" si="13"/>
        <v>0</v>
      </c>
      <c r="AE11" s="3"/>
      <c r="AF11" s="6"/>
      <c r="AG11"/>
      <c r="AH11"/>
      <c r="AI11"/>
      <c r="AJ11"/>
      <c r="AK11"/>
      <c r="AL11"/>
      <c r="AM11"/>
      <c r="AN11"/>
      <c r="AO11"/>
      <c r="AP11"/>
    </row>
    <row r="12" spans="1:42" ht="16.2" thickBot="1">
      <c r="A12" s="75" t="s">
        <v>15</v>
      </c>
      <c r="B12" s="25"/>
      <c r="C12" s="69" t="s">
        <v>0</v>
      </c>
      <c r="D12" s="27"/>
      <c r="E12" s="31"/>
      <c r="F12" s="60"/>
      <c r="G12" s="31"/>
      <c r="H12" s="32"/>
      <c r="I12" s="63"/>
      <c r="J12" s="60"/>
      <c r="K12" s="31"/>
      <c r="L12" s="32"/>
      <c r="M12" s="63"/>
      <c r="N12" s="32"/>
      <c r="O12" s="144">
        <f t="shared" si="0"/>
        <v>0</v>
      </c>
      <c r="P12" s="144" t="s">
        <v>19</v>
      </c>
      <c r="Q12" s="145">
        <f t="shared" si="1"/>
        <v>0</v>
      </c>
      <c r="R12" s="3"/>
      <c r="S12" s="40">
        <f t="shared" si="2"/>
        <v>0</v>
      </c>
      <c r="T12" s="41">
        <f t="shared" si="3"/>
        <v>0</v>
      </c>
      <c r="U12" s="41">
        <f t="shared" si="4"/>
        <v>0</v>
      </c>
      <c r="V12" s="41">
        <f t="shared" si="5"/>
        <v>0</v>
      </c>
      <c r="W12" s="41">
        <f t="shared" si="6"/>
        <v>0</v>
      </c>
      <c r="X12" s="42">
        <f t="shared" si="7"/>
        <v>0</v>
      </c>
      <c r="Y12" s="42">
        <f t="shared" si="8"/>
        <v>0</v>
      </c>
      <c r="Z12" s="42">
        <f t="shared" si="9"/>
        <v>0</v>
      </c>
      <c r="AA12" s="42">
        <f t="shared" si="10"/>
        <v>0</v>
      </c>
      <c r="AB12" s="43">
        <f t="shared" si="11"/>
        <v>0</v>
      </c>
      <c r="AC12" s="49">
        <f t="shared" si="12"/>
        <v>0</v>
      </c>
      <c r="AD12" s="48">
        <f t="shared" si="13"/>
        <v>0</v>
      </c>
      <c r="AE12" s="3"/>
      <c r="AF12" s="6"/>
      <c r="AG12"/>
      <c r="AH12"/>
      <c r="AI12"/>
      <c r="AJ12"/>
      <c r="AK12"/>
      <c r="AL12"/>
      <c r="AM12"/>
      <c r="AN12"/>
      <c r="AO12"/>
      <c r="AP12"/>
    </row>
    <row r="13" spans="1:42" ht="16.2" thickBot="1">
      <c r="A13" s="76" t="s">
        <v>16</v>
      </c>
      <c r="B13" s="25"/>
      <c r="C13" s="69" t="s">
        <v>17</v>
      </c>
      <c r="D13" s="27"/>
      <c r="E13" s="31"/>
      <c r="F13" s="60"/>
      <c r="G13" s="31"/>
      <c r="H13" s="32"/>
      <c r="I13" s="63"/>
      <c r="J13" s="60"/>
      <c r="K13" s="31"/>
      <c r="L13" s="32"/>
      <c r="M13" s="63"/>
      <c r="N13" s="32"/>
      <c r="O13" s="144">
        <f t="shared" si="0"/>
        <v>0</v>
      </c>
      <c r="P13" s="144" t="s">
        <v>19</v>
      </c>
      <c r="Q13" s="145">
        <f t="shared" si="1"/>
        <v>0</v>
      </c>
      <c r="R13" s="3"/>
      <c r="S13" s="40">
        <f t="shared" si="2"/>
        <v>0</v>
      </c>
      <c r="T13" s="41">
        <f t="shared" si="3"/>
        <v>0</v>
      </c>
      <c r="U13" s="41">
        <f t="shared" si="4"/>
        <v>0</v>
      </c>
      <c r="V13" s="41">
        <f t="shared" si="5"/>
        <v>0</v>
      </c>
      <c r="W13" s="41">
        <f t="shared" si="6"/>
        <v>0</v>
      </c>
      <c r="X13" s="42">
        <f t="shared" si="7"/>
        <v>0</v>
      </c>
      <c r="Y13" s="42">
        <f t="shared" si="8"/>
        <v>0</v>
      </c>
      <c r="Z13" s="42">
        <f t="shared" si="9"/>
        <v>0</v>
      </c>
      <c r="AA13" s="42">
        <f t="shared" si="10"/>
        <v>0</v>
      </c>
      <c r="AB13" s="43">
        <f t="shared" si="11"/>
        <v>0</v>
      </c>
      <c r="AC13" s="49">
        <f t="shared" si="12"/>
        <v>0</v>
      </c>
      <c r="AD13" s="48">
        <f t="shared" si="13"/>
        <v>0</v>
      </c>
      <c r="AE13" s="3"/>
      <c r="AF13" s="6"/>
      <c r="AG13"/>
      <c r="AH13"/>
      <c r="AI13"/>
      <c r="AJ13"/>
      <c r="AK13"/>
      <c r="AL13"/>
      <c r="AM13"/>
      <c r="AN13"/>
      <c r="AO13"/>
      <c r="AP13"/>
    </row>
    <row r="14" spans="1:42" ht="16.2" thickBot="1">
      <c r="A14" s="72" t="s">
        <v>15</v>
      </c>
      <c r="B14" s="25"/>
      <c r="C14" s="69" t="s">
        <v>11</v>
      </c>
      <c r="D14" s="27"/>
      <c r="E14" s="31"/>
      <c r="F14" s="60"/>
      <c r="G14" s="31"/>
      <c r="H14" s="32"/>
      <c r="I14" s="63"/>
      <c r="J14" s="60"/>
      <c r="K14" s="31"/>
      <c r="L14" s="32"/>
      <c r="M14" s="63"/>
      <c r="N14" s="32"/>
      <c r="O14" s="144">
        <f t="shared" si="0"/>
        <v>0</v>
      </c>
      <c r="P14" s="144" t="s">
        <v>19</v>
      </c>
      <c r="Q14" s="145">
        <f t="shared" si="1"/>
        <v>0</v>
      </c>
      <c r="R14" s="3"/>
      <c r="S14" s="40">
        <f t="shared" si="2"/>
        <v>0</v>
      </c>
      <c r="T14" s="41">
        <f t="shared" si="3"/>
        <v>0</v>
      </c>
      <c r="U14" s="41">
        <f t="shared" si="4"/>
        <v>0</v>
      </c>
      <c r="V14" s="41">
        <f t="shared" si="5"/>
        <v>0</v>
      </c>
      <c r="W14" s="41">
        <f t="shared" si="6"/>
        <v>0</v>
      </c>
      <c r="X14" s="42">
        <f t="shared" si="7"/>
        <v>0</v>
      </c>
      <c r="Y14" s="42">
        <f t="shared" si="8"/>
        <v>0</v>
      </c>
      <c r="Z14" s="42">
        <f t="shared" si="9"/>
        <v>0</v>
      </c>
      <c r="AA14" s="42">
        <f t="shared" si="10"/>
        <v>0</v>
      </c>
      <c r="AB14" s="43">
        <f t="shared" si="11"/>
        <v>0</v>
      </c>
      <c r="AC14" s="49">
        <f t="shared" si="12"/>
        <v>0</v>
      </c>
      <c r="AD14" s="48">
        <f t="shared" si="13"/>
        <v>0</v>
      </c>
      <c r="AE14" s="3"/>
      <c r="AF14" s="6"/>
      <c r="AG14" t="s">
        <v>3</v>
      </c>
      <c r="AH14"/>
      <c r="AI14"/>
      <c r="AJ14"/>
      <c r="AK14"/>
      <c r="AL14"/>
      <c r="AM14"/>
      <c r="AN14"/>
      <c r="AO14"/>
      <c r="AP14"/>
    </row>
    <row r="15" spans="1:42" ht="16.2" thickBot="1">
      <c r="A15" s="72" t="s">
        <v>1</v>
      </c>
      <c r="B15" s="25"/>
      <c r="C15" s="69" t="s">
        <v>0</v>
      </c>
      <c r="D15" s="27"/>
      <c r="E15" s="31"/>
      <c r="F15" s="60"/>
      <c r="G15" s="31"/>
      <c r="H15" s="32"/>
      <c r="I15" s="63"/>
      <c r="J15" s="60"/>
      <c r="K15" s="31"/>
      <c r="L15" s="32"/>
      <c r="M15" s="63"/>
      <c r="N15" s="32"/>
      <c r="O15" s="144">
        <f t="shared" si="0"/>
        <v>0</v>
      </c>
      <c r="P15" s="144" t="s">
        <v>19</v>
      </c>
      <c r="Q15" s="145">
        <f t="shared" si="1"/>
        <v>0</v>
      </c>
      <c r="R15" s="3"/>
      <c r="S15" s="40">
        <f t="shared" si="2"/>
        <v>0</v>
      </c>
      <c r="T15" s="41">
        <f t="shared" si="3"/>
        <v>0</v>
      </c>
      <c r="U15" s="41">
        <f t="shared" si="4"/>
        <v>0</v>
      </c>
      <c r="V15" s="41">
        <f t="shared" si="5"/>
        <v>0</v>
      </c>
      <c r="W15" s="41">
        <f t="shared" si="6"/>
        <v>0</v>
      </c>
      <c r="X15" s="42">
        <f t="shared" si="7"/>
        <v>0</v>
      </c>
      <c r="Y15" s="42">
        <f t="shared" si="8"/>
        <v>0</v>
      </c>
      <c r="Z15" s="42">
        <f t="shared" si="9"/>
        <v>0</v>
      </c>
      <c r="AA15" s="42">
        <f t="shared" si="10"/>
        <v>0</v>
      </c>
      <c r="AB15" s="43">
        <f t="shared" si="11"/>
        <v>0</v>
      </c>
      <c r="AC15" s="49">
        <f t="shared" si="12"/>
        <v>0</v>
      </c>
      <c r="AD15" s="48">
        <f t="shared" si="13"/>
        <v>0</v>
      </c>
      <c r="AE15" s="3"/>
      <c r="AF15" s="6"/>
      <c r="AG15"/>
      <c r="AH15"/>
      <c r="AI15"/>
      <c r="AJ15"/>
      <c r="AK15"/>
      <c r="AL15"/>
      <c r="AM15"/>
      <c r="AN15"/>
      <c r="AO15"/>
      <c r="AP15"/>
    </row>
    <row r="16" spans="1:42" ht="16.2" thickBot="1">
      <c r="A16" s="72" t="s">
        <v>13</v>
      </c>
      <c r="B16" s="25"/>
      <c r="C16" s="69" t="s">
        <v>17</v>
      </c>
      <c r="D16" s="27"/>
      <c r="E16" s="31"/>
      <c r="F16" s="60"/>
      <c r="G16" s="31"/>
      <c r="H16" s="32"/>
      <c r="I16" s="63"/>
      <c r="J16" s="60"/>
      <c r="K16" s="31"/>
      <c r="L16" s="32"/>
      <c r="M16" s="63"/>
      <c r="N16" s="32"/>
      <c r="O16" s="144">
        <f t="shared" si="0"/>
        <v>0</v>
      </c>
      <c r="P16" s="144" t="s">
        <v>19</v>
      </c>
      <c r="Q16" s="145">
        <f t="shared" si="1"/>
        <v>0</v>
      </c>
      <c r="R16" s="3"/>
      <c r="S16" s="40">
        <f t="shared" si="2"/>
        <v>0</v>
      </c>
      <c r="T16" s="41">
        <f t="shared" si="3"/>
        <v>0</v>
      </c>
      <c r="U16" s="41">
        <f t="shared" si="4"/>
        <v>0</v>
      </c>
      <c r="V16" s="41">
        <f t="shared" si="5"/>
        <v>0</v>
      </c>
      <c r="W16" s="41">
        <f t="shared" si="6"/>
        <v>0</v>
      </c>
      <c r="X16" s="42">
        <f t="shared" si="7"/>
        <v>0</v>
      </c>
      <c r="Y16" s="42">
        <f t="shared" si="8"/>
        <v>0</v>
      </c>
      <c r="Z16" s="42">
        <f t="shared" si="9"/>
        <v>0</v>
      </c>
      <c r="AA16" s="42">
        <f t="shared" si="10"/>
        <v>0</v>
      </c>
      <c r="AB16" s="43">
        <f t="shared" si="11"/>
        <v>0</v>
      </c>
      <c r="AC16" s="49">
        <f t="shared" si="12"/>
        <v>0</v>
      </c>
      <c r="AD16" s="48">
        <f t="shared" si="13"/>
        <v>0</v>
      </c>
      <c r="AE16" s="3"/>
      <c r="AF16" s="6"/>
      <c r="AG16"/>
      <c r="AH16"/>
      <c r="AI16"/>
      <c r="AJ16"/>
      <c r="AK16"/>
      <c r="AL16"/>
      <c r="AM16"/>
      <c r="AN16"/>
      <c r="AO16"/>
      <c r="AP16"/>
    </row>
    <row r="17" spans="1:42" ht="16.2" thickBot="1">
      <c r="A17" s="75" t="s">
        <v>16</v>
      </c>
      <c r="B17" s="26"/>
      <c r="C17" s="70" t="s">
        <v>14</v>
      </c>
      <c r="D17" s="28"/>
      <c r="E17" s="57"/>
      <c r="F17" s="61"/>
      <c r="G17" s="57"/>
      <c r="H17" s="58"/>
      <c r="I17" s="64"/>
      <c r="J17" s="61"/>
      <c r="K17" s="57"/>
      <c r="L17" s="58"/>
      <c r="M17" s="64"/>
      <c r="N17" s="58"/>
      <c r="O17" s="144">
        <f t="shared" si="0"/>
        <v>0</v>
      </c>
      <c r="P17" s="144" t="s">
        <v>19</v>
      </c>
      <c r="Q17" s="145">
        <f t="shared" si="1"/>
        <v>0</v>
      </c>
      <c r="R17" s="3"/>
      <c r="S17" s="44">
        <f t="shared" si="2"/>
        <v>0</v>
      </c>
      <c r="T17" s="45">
        <f t="shared" si="3"/>
        <v>0</v>
      </c>
      <c r="U17" s="45">
        <f t="shared" si="4"/>
        <v>0</v>
      </c>
      <c r="V17" s="45">
        <f t="shared" si="5"/>
        <v>0</v>
      </c>
      <c r="W17" s="45">
        <f t="shared" si="6"/>
        <v>0</v>
      </c>
      <c r="X17" s="46">
        <f t="shared" si="7"/>
        <v>0</v>
      </c>
      <c r="Y17" s="46">
        <f t="shared" si="8"/>
        <v>0</v>
      </c>
      <c r="Z17" s="46">
        <f t="shared" si="9"/>
        <v>0</v>
      </c>
      <c r="AA17" s="46">
        <f t="shared" si="10"/>
        <v>0</v>
      </c>
      <c r="AB17" s="47">
        <f t="shared" si="11"/>
        <v>0</v>
      </c>
      <c r="AC17" s="49">
        <f>IF(O17=3,$AC$3,IF(O17=2,$AD$3,IF(O17=1,$AD$3,IF(O17=0,$AD$3))))</f>
        <v>0</v>
      </c>
      <c r="AD17" s="48">
        <f t="shared" si="13"/>
        <v>0</v>
      </c>
      <c r="AE17" s="3"/>
      <c r="AF17" s="6"/>
      <c r="AG17"/>
      <c r="AH17"/>
      <c r="AI17"/>
      <c r="AJ17"/>
      <c r="AK17"/>
      <c r="AL17"/>
      <c r="AM17"/>
      <c r="AN17"/>
      <c r="AO17"/>
      <c r="AP17"/>
    </row>
    <row r="18" spans="1:42" ht="16.2" thickBot="1">
      <c r="A18" s="148" t="s">
        <v>9</v>
      </c>
      <c r="B18" s="51"/>
      <c r="C18" s="146" t="str">
        <f>A18</f>
        <v>Debel I</v>
      </c>
      <c r="D18" s="52"/>
      <c r="E18" s="176" t="s">
        <v>33</v>
      </c>
      <c r="F18" s="176"/>
      <c r="G18" s="176"/>
      <c r="H18" s="161" t="str">
        <f>IF(O18=Q18,"REMIS",IF(O18&gt;Q18,B2,IF(O18&lt;Q18,D2)))</f>
        <v>REMIS</v>
      </c>
      <c r="I18" s="161"/>
      <c r="J18" s="161"/>
      <c r="K18" s="161"/>
      <c r="L18" s="161"/>
      <c r="M18" s="161"/>
      <c r="N18" s="162"/>
      <c r="O18" s="33">
        <f>SUM(AC4:AC17)</f>
        <v>0</v>
      </c>
      <c r="P18" s="34" t="s">
        <v>19</v>
      </c>
      <c r="Q18" s="35">
        <f>SUM(AD4:AD17)</f>
        <v>0</v>
      </c>
      <c r="R18" s="3"/>
      <c r="S18" s="4"/>
      <c r="T18" s="4"/>
      <c r="U18" s="4"/>
      <c r="V18" s="4"/>
      <c r="W18" s="4"/>
      <c r="X18" s="5"/>
      <c r="Y18" s="5"/>
      <c r="Z18" s="5"/>
      <c r="AA18" s="5"/>
      <c r="AB18" s="5"/>
      <c r="AC18" s="3"/>
      <c r="AD18" s="3"/>
      <c r="AE18" s="3"/>
      <c r="AF18" s="6"/>
      <c r="AG18"/>
      <c r="AH18"/>
      <c r="AI18"/>
      <c r="AJ18"/>
      <c r="AK18"/>
      <c r="AL18"/>
      <c r="AM18"/>
      <c r="AN18"/>
      <c r="AO18"/>
      <c r="AP18"/>
    </row>
    <row r="19" spans="1:42" ht="15" thickBot="1">
      <c r="A19" s="149" t="s">
        <v>9</v>
      </c>
      <c r="B19" s="53"/>
      <c r="C19" s="147" t="str">
        <f t="shared" ref="C19:C21" si="14">A19</f>
        <v>Debel I</v>
      </c>
      <c r="D19" s="56"/>
      <c r="E19" s="152" t="s">
        <v>34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3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/>
      <c r="AH19"/>
      <c r="AI19"/>
      <c r="AJ19"/>
      <c r="AK19"/>
      <c r="AL19"/>
      <c r="AM19"/>
      <c r="AN19"/>
      <c r="AO19"/>
      <c r="AP19"/>
    </row>
    <row r="20" spans="1:42" ht="15.75" customHeight="1">
      <c r="A20" s="148" t="s">
        <v>10</v>
      </c>
      <c r="B20" s="51"/>
      <c r="C20" s="146" t="str">
        <f t="shared" si="14"/>
        <v>Debel II</v>
      </c>
      <c r="D20" s="52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5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/>
      <c r="AH20"/>
      <c r="AI20"/>
      <c r="AJ20"/>
      <c r="AK20"/>
      <c r="AL20"/>
      <c r="AM20"/>
      <c r="AN20"/>
      <c r="AO20"/>
      <c r="AP20"/>
    </row>
    <row r="21" spans="1:42" ht="15.75" customHeight="1" thickBot="1">
      <c r="A21" s="149" t="s">
        <v>10</v>
      </c>
      <c r="B21" s="53"/>
      <c r="C21" s="147" t="str">
        <f t="shared" si="14"/>
        <v>Debel II</v>
      </c>
      <c r="D21" s="56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5"/>
      <c r="R21"/>
      <c r="S21"/>
      <c r="T21"/>
      <c r="U21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/>
      <c r="AH21"/>
      <c r="AI21"/>
      <c r="AJ21"/>
      <c r="AK21"/>
      <c r="AL21"/>
      <c r="AM21"/>
      <c r="AN21"/>
      <c r="AO21"/>
      <c r="AP21"/>
    </row>
    <row r="22" spans="1:42" ht="15" thickBot="1">
      <c r="A22"/>
      <c r="B22"/>
      <c r="C22"/>
      <c r="D22"/>
      <c r="E22" s="156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5"/>
      <c r="R22"/>
      <c r="S22"/>
      <c r="T22"/>
      <c r="U22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/>
      <c r="AH22"/>
      <c r="AI22"/>
      <c r="AJ22"/>
      <c r="AK22"/>
      <c r="AL22"/>
      <c r="AM22"/>
      <c r="AN22"/>
      <c r="AO22"/>
      <c r="AP22"/>
    </row>
    <row r="23" spans="1:42" ht="25.2" thickBot="1">
      <c r="A23" s="150" t="s">
        <v>32</v>
      </c>
      <c r="B23" s="151"/>
      <c r="C23" s="150" t="s">
        <v>32</v>
      </c>
      <c r="D23" s="151"/>
      <c r="E23" s="157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9"/>
      <c r="R23"/>
      <c r="S23"/>
      <c r="T23"/>
      <c r="U23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/>
      <c r="AH23"/>
      <c r="AI23"/>
      <c r="AJ23"/>
      <c r="AK23"/>
      <c r="AL23"/>
      <c r="AM23"/>
      <c r="AN23"/>
      <c r="AO23"/>
      <c r="AP23"/>
    </row>
    <row r="24" spans="1:42" ht="15.6" hidden="1">
      <c r="A24" s="7">
        <v>1</v>
      </c>
      <c r="B24" s="1" t="str">
        <f>VLOOKUP($B$2,'baza zawodników'!$C$2:$W$15,2,FALSE)</f>
        <v>Cyndera Jakub</v>
      </c>
      <c r="C24" s="7">
        <v>1</v>
      </c>
      <c r="D24" t="str">
        <f>VLOOKUP($D$2,'baza zawodników'!$C$2:$W$15,2,FALSE)</f>
        <v>Gruszka Zbigniew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8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42" ht="15.6" hidden="1">
      <c r="A25" s="7">
        <v>2</v>
      </c>
      <c r="B25" s="1" t="str">
        <f>VLOOKUP($B$2,'baza zawodników'!$C$2:$W$15,3,FALSE)</f>
        <v>Kaczmarzyk Damian</v>
      </c>
      <c r="C25" s="7">
        <v>2</v>
      </c>
      <c r="D25" t="str">
        <f>VLOOKUP($D$2,'baza zawodników'!$C$2:$W$15,3,FALSE)</f>
        <v>Kutynia Adam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42" ht="15.6" hidden="1">
      <c r="A26" s="7">
        <v>3</v>
      </c>
      <c r="B26" s="1" t="str">
        <f>VLOOKUP($B$2,'baza zawodników'!$C$2:$W$15,4,FALSE)</f>
        <v>Kleszcz Zdzisław</v>
      </c>
      <c r="C26" s="7">
        <v>3</v>
      </c>
      <c r="D26" t="str">
        <f>VLOOKUP($D$2,'baza zawodników'!$C$2:$W$15,4,FALSE)</f>
        <v>Orzeszyna Zbigniew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42" ht="15.6" hidden="1">
      <c r="A27" s="7">
        <v>4</v>
      </c>
      <c r="B27" s="1" t="str">
        <f>VLOOKUP($B$2,'baza zawodników'!$C$2:$W$15,5,FALSE)</f>
        <v>Mencel Tomasz</v>
      </c>
      <c r="C27" s="7">
        <v>4</v>
      </c>
      <c r="D27" t="str">
        <f>VLOOKUP($D$2,'baza zawodników'!$C$2:$W$15,5,FALSE)</f>
        <v>Piechota Damian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42" ht="15.6" hidden="1">
      <c r="A28" s="7">
        <v>5</v>
      </c>
      <c r="B28" s="1" t="str">
        <f>VLOOKUP($B$2,'baza zawodników'!$C$2:$W$15,6,FALSE)</f>
        <v>Milde Dawid</v>
      </c>
      <c r="C28" s="7">
        <v>5</v>
      </c>
      <c r="D28" t="str">
        <f>VLOOKUP($D$2,'baza zawodników'!$C$2:$W$15,6,FALSE)</f>
        <v>Żydziak Mateusz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42" ht="15.6" hidden="1">
      <c r="A29" s="7">
        <v>6</v>
      </c>
      <c r="B29" s="1" t="str">
        <f>VLOOKUP($B$2,'baza zawodników'!$C$2:$W$15,7,FALSE)</f>
        <v>Pluta Piotr</v>
      </c>
      <c r="C29" s="7">
        <v>6</v>
      </c>
      <c r="D29">
        <f>VLOOKUP($D$2,'baza zawodników'!$C$2:$W$15,7,FALSE)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42" ht="15.6" hidden="1">
      <c r="A30" s="7">
        <v>7</v>
      </c>
      <c r="B30" s="1" t="str">
        <f>VLOOKUP($B$2,'baza zawodników'!$C$2:$W$15,8,FALSE)</f>
        <v>Poloczek Mateusz</v>
      </c>
      <c r="C30" s="7">
        <v>7</v>
      </c>
      <c r="D30">
        <f>VLOOKUP($D$2,'baza zawodników'!$C$2:$W$15,8,FALSE)</f>
        <v>0</v>
      </c>
      <c r="E30" s="6"/>
      <c r="F30" s="9" t="str">
        <f>B18&amp;" - "&amp;B19</f>
        <v xml:space="preserve"> - 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42" ht="15.6" hidden="1">
      <c r="A31" s="7">
        <v>8</v>
      </c>
      <c r="B31" s="1" t="str">
        <f>VLOOKUP($B$2,'baza zawodników'!$C$2:$W$15,9,FALSE)</f>
        <v>Poloczek Wiktoria</v>
      </c>
      <c r="C31" s="7">
        <v>8</v>
      </c>
      <c r="D31">
        <f>VLOOKUP($D$2,'baza zawodników'!$C$2:$W$15,9,FALSE)</f>
        <v>0</v>
      </c>
      <c r="E31" s="6"/>
      <c r="F31" s="9" t="str">
        <f>B20&amp;" - "&amp;B21</f>
        <v xml:space="preserve"> - 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42" ht="15.6" hidden="1">
      <c r="A32" s="7">
        <v>9</v>
      </c>
      <c r="B32" s="1">
        <f>VLOOKUP($B$2,'baza zawodników'!$C$2:$W$15,10,FALSE)</f>
        <v>0</v>
      </c>
      <c r="C32" s="7">
        <v>9</v>
      </c>
      <c r="D32">
        <f>VLOOKUP($D$2,'baza zawodników'!$C$2:$W$15,10,FALSE)</f>
        <v>0</v>
      </c>
      <c r="E32" s="6"/>
      <c r="F32" s="10" t="str">
        <f>D18&amp;" - "&amp;D19</f>
        <v xml:space="preserve"> - 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42" ht="15.6" hidden="1">
      <c r="A33" s="7">
        <v>10</v>
      </c>
      <c r="B33" s="1">
        <f>VLOOKUP($B$2,'baza zawodników'!$C$2:$W$15,11,FALSE)</f>
        <v>0</v>
      </c>
      <c r="C33" s="7">
        <v>10</v>
      </c>
      <c r="D33">
        <f>VLOOKUP($D$2,'baza zawodników'!$C$2:$W$15,11,FALSE)</f>
        <v>0</v>
      </c>
      <c r="E33" s="6"/>
      <c r="F33" s="10" t="str">
        <f>D20&amp;" - "&amp;D21</f>
        <v xml:space="preserve"> - 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42" ht="15.6" hidden="1">
      <c r="A34" s="7">
        <v>11</v>
      </c>
      <c r="B34" s="1">
        <f>VLOOKUP($B$2,'baza zawodników'!$C$2:$W$15,12,FALSE)</f>
        <v>0</v>
      </c>
      <c r="C34" s="7">
        <v>11</v>
      </c>
      <c r="D34">
        <f>VLOOKUP($D$2,'baza zawodników'!$C$2:$W$15,12,FALSE)</f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42" ht="15.6" hidden="1">
      <c r="A35" s="7">
        <v>12</v>
      </c>
      <c r="B35" s="1">
        <f>VLOOKUP($B$2,'baza zawodników'!$C$2:$W$15,13,FALSE)</f>
        <v>0</v>
      </c>
      <c r="C35" s="7">
        <v>12</v>
      </c>
      <c r="D35">
        <f>VLOOKUP($D$2,'baza zawodników'!$C$2:$W$15,13,FALSE)</f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42" ht="15.6" hidden="1">
      <c r="A36" s="7">
        <v>13</v>
      </c>
      <c r="B36" s="1">
        <f>VLOOKUP($B$2,'baza zawodników'!$C$2:$W$15,14,FALSE)</f>
        <v>0</v>
      </c>
      <c r="C36" s="7">
        <v>13</v>
      </c>
      <c r="D36">
        <f>VLOOKUP($D$2,'baza zawodników'!$C$2:$W$15,14,FALSE)</f>
        <v>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42" ht="18" hidden="1" customHeight="1">
      <c r="A37" s="7">
        <v>14</v>
      </c>
      <c r="B37" s="1">
        <f>VLOOKUP($B$2,'baza zawodników'!$C$2:$W$15,15,FALSE)</f>
        <v>0</v>
      </c>
      <c r="C37" s="7">
        <v>14</v>
      </c>
      <c r="D37">
        <f>VLOOKUP($D$2,'baza zawodników'!$C$2:$W$15,15,FALSE)</f>
        <v>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42" ht="15.6" hidden="1">
      <c r="A38" s="7">
        <v>15</v>
      </c>
      <c r="B38" s="1">
        <f>VLOOKUP($B$2,'baza zawodników'!$C$2:$W$15,16,FALSE)</f>
        <v>0</v>
      </c>
      <c r="C38" s="7">
        <v>15</v>
      </c>
      <c r="D38">
        <f>VLOOKUP($D$2,'baza zawodników'!$C$2:$W$15,16,FALSE)</f>
        <v>0</v>
      </c>
      <c r="E38"/>
      <c r="F38"/>
      <c r="G38"/>
      <c r="H38"/>
      <c r="I38"/>
      <c r="J38"/>
      <c r="K38"/>
      <c r="L38"/>
      <c r="M38"/>
      <c r="N38"/>
      <c r="O38"/>
      <c r="P38"/>
      <c r="Q38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42" ht="15.6" hidden="1">
      <c r="A39" s="7">
        <v>16</v>
      </c>
      <c r="B39" s="1">
        <f>VLOOKUP($B$2,'baza zawodników'!$C$2:$W$15,17,FALSE)</f>
        <v>0</v>
      </c>
      <c r="C39" s="7">
        <v>16</v>
      </c>
      <c r="D39">
        <f>VLOOKUP($D$2,'baza zawodników'!$C$2:$W$15,17,FALSE)</f>
        <v>0</v>
      </c>
      <c r="E39"/>
      <c r="F39"/>
      <c r="G39"/>
      <c r="H39"/>
      <c r="I39"/>
      <c r="J39"/>
      <c r="K39"/>
      <c r="L39"/>
      <c r="M39"/>
      <c r="N39"/>
      <c r="O39"/>
      <c r="P39"/>
      <c r="Q39"/>
      <c r="AF39" s="6"/>
    </row>
    <row r="40" spans="1:42" ht="15.6" hidden="1">
      <c r="A40" s="7">
        <v>17</v>
      </c>
      <c r="B40" s="1">
        <f>VLOOKUP($B$2,'baza zawodników'!$C$2:$W$15,18,FALSE)</f>
        <v>0</v>
      </c>
      <c r="C40" s="7">
        <v>17</v>
      </c>
      <c r="D40">
        <f>VLOOKUP($D$2,'baza zawodników'!$C$2:$W$15,18,FALSE)</f>
        <v>0</v>
      </c>
      <c r="E40"/>
      <c r="F40"/>
      <c r="G40"/>
      <c r="H40"/>
      <c r="I40"/>
      <c r="J40"/>
      <c r="K40"/>
      <c r="L40"/>
      <c r="M40"/>
      <c r="N40"/>
      <c r="O40"/>
      <c r="P40"/>
      <c r="Q40"/>
      <c r="AF40" s="6"/>
    </row>
    <row r="41" spans="1:42" ht="15.6" hidden="1">
      <c r="A41" s="7">
        <v>18</v>
      </c>
      <c r="B41" s="1">
        <f>VLOOKUP($B$2,'baza zawodników'!$C$2:$W$15,19,FALSE)</f>
        <v>0</v>
      </c>
      <c r="C41" s="7">
        <v>18</v>
      </c>
      <c r="D41">
        <f>VLOOKUP($D$2,'baza zawodników'!$C$2:$W$15,19,FALSE)</f>
        <v>0</v>
      </c>
      <c r="E41"/>
      <c r="F41"/>
      <c r="G41"/>
      <c r="H41"/>
      <c r="I41"/>
      <c r="J41"/>
      <c r="K41"/>
      <c r="L41"/>
      <c r="M41"/>
      <c r="N41"/>
      <c r="O41"/>
      <c r="P41"/>
      <c r="Q41"/>
      <c r="AF41" s="6"/>
    </row>
    <row r="42" spans="1:42" ht="15.6" hidden="1">
      <c r="A42" s="7">
        <v>19</v>
      </c>
      <c r="B42" s="1">
        <f>VLOOKUP($B$2,'baza zawodników'!$C$2:$W$15,20,FALSE)</f>
        <v>0</v>
      </c>
      <c r="C42" s="7">
        <v>19</v>
      </c>
      <c r="D42">
        <f>VLOOKUP($D$2,'baza zawodników'!$C$2:$W$15,20,FALSE)</f>
        <v>0</v>
      </c>
      <c r="E42"/>
      <c r="F42"/>
      <c r="G42"/>
      <c r="H42"/>
      <c r="I42"/>
      <c r="J42"/>
      <c r="K42"/>
      <c r="L42"/>
      <c r="M42"/>
      <c r="N42"/>
      <c r="O42"/>
      <c r="P42"/>
      <c r="Q42"/>
      <c r="AF42" s="6"/>
    </row>
    <row r="43" spans="1:4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 s="6"/>
      <c r="AG43"/>
      <c r="AH43"/>
      <c r="AI43"/>
      <c r="AJ43"/>
      <c r="AK43"/>
      <c r="AL43"/>
      <c r="AM43"/>
      <c r="AN43"/>
      <c r="AO43"/>
      <c r="AP43"/>
    </row>
    <row r="44" spans="1:42">
      <c r="A44"/>
      <c r="B44" s="160" t="s">
        <v>181</v>
      </c>
      <c r="C44" s="160"/>
      <c r="D44" s="160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 s="6"/>
      <c r="AG44"/>
      <c r="AH44"/>
      <c r="AI44"/>
      <c r="AJ44"/>
      <c r="AK44"/>
      <c r="AL44"/>
      <c r="AM44"/>
      <c r="AN44"/>
      <c r="AO44"/>
      <c r="AP44"/>
    </row>
    <row r="45" spans="1:42" ht="14.4" customHeight="1">
      <c r="A45" s="54"/>
      <c r="B45" s="160"/>
      <c r="C45" s="160"/>
      <c r="D45" s="160"/>
      <c r="E45" s="54"/>
      <c r="F45" s="54"/>
      <c r="G45" s="54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 s="6"/>
      <c r="AG45"/>
      <c r="AH45"/>
      <c r="AI45"/>
      <c r="AJ45"/>
      <c r="AK45"/>
      <c r="AL45"/>
      <c r="AM45"/>
      <c r="AN45"/>
      <c r="AO45"/>
      <c r="AP45"/>
    </row>
    <row r="46" spans="1:4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 t="s">
        <v>3</v>
      </c>
      <c r="AF46" s="6"/>
      <c r="AG46"/>
      <c r="AH46"/>
      <c r="AI46"/>
      <c r="AJ46"/>
      <c r="AK46"/>
      <c r="AL46"/>
      <c r="AM46"/>
      <c r="AN46"/>
      <c r="AO46"/>
      <c r="AP46"/>
    </row>
    <row r="47" spans="1:4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 s="6"/>
      <c r="AG47"/>
      <c r="AH47"/>
      <c r="AI47"/>
      <c r="AJ47"/>
      <c r="AK47"/>
      <c r="AL47"/>
      <c r="AM47"/>
      <c r="AN47"/>
      <c r="AO47"/>
      <c r="AP47"/>
    </row>
    <row r="48" spans="1:4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 s="6"/>
      <c r="AG48"/>
      <c r="AH48"/>
      <c r="AI48"/>
      <c r="AJ48"/>
      <c r="AK48"/>
      <c r="AL48"/>
      <c r="AM48"/>
      <c r="AN48"/>
      <c r="AO48"/>
      <c r="AP48"/>
    </row>
    <row r="49" spans="1:4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 s="6"/>
      <c r="AG49"/>
      <c r="AH49"/>
      <c r="AI49"/>
      <c r="AJ49"/>
      <c r="AK49"/>
      <c r="AL49"/>
      <c r="AM49"/>
      <c r="AN49"/>
      <c r="AO49"/>
      <c r="AP49"/>
    </row>
    <row r="50" spans="1:42" customFormat="1"/>
    <row r="51" spans="1:42" customFormat="1"/>
    <row r="52" spans="1:42" customFormat="1"/>
    <row r="53" spans="1:42" customFormat="1"/>
    <row r="54" spans="1:42" customFormat="1"/>
    <row r="55" spans="1:42" customFormat="1"/>
    <row r="56" spans="1:42" customFormat="1"/>
    <row r="57" spans="1:4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</sheetData>
  <sheetProtection algorithmName="SHA-512" hashValue="IE3n+21/I4UcOrf8KC2gpMqsnbZ16adcTvyXKFnwkFriYGN2J3ltfHntLo2Soho8pKuDNVvy+fRc8qnaCDAwoA==" saltValue="z8aLHDs8SCixF3njvODxNg==" spinCount="100000" sheet="1" objects="1" scenarios="1"/>
  <mergeCells count="16">
    <mergeCell ref="E19:Q23"/>
    <mergeCell ref="B44:D45"/>
    <mergeCell ref="H18:N18"/>
    <mergeCell ref="K1:Q1"/>
    <mergeCell ref="B1:J1"/>
    <mergeCell ref="M3:N3"/>
    <mergeCell ref="K2:N2"/>
    <mergeCell ref="O3:Q3"/>
    <mergeCell ref="E3:F3"/>
    <mergeCell ref="G3:H3"/>
    <mergeCell ref="I3:J3"/>
    <mergeCell ref="K3:L3"/>
    <mergeCell ref="H2:J2"/>
    <mergeCell ref="D2:D3"/>
    <mergeCell ref="B2:B3"/>
    <mergeCell ref="E18:G18"/>
  </mergeCells>
  <conditionalFormatting sqref="C5:C9">
    <cfRule type="duplicateValues" dxfId="87" priority="7250"/>
    <cfRule type="duplicateValues" dxfId="86" priority="7251"/>
  </conditionalFormatting>
  <conditionalFormatting sqref="E4:F4">
    <cfRule type="duplicateValues" dxfId="85" priority="89"/>
  </conditionalFormatting>
  <conditionalFormatting sqref="E5:F5">
    <cfRule type="duplicateValues" dxfId="84" priority="88"/>
  </conditionalFormatting>
  <conditionalFormatting sqref="E6:F6">
    <cfRule type="duplicateValues" dxfId="83" priority="86"/>
  </conditionalFormatting>
  <conditionalFormatting sqref="E7:F7">
    <cfRule type="duplicateValues" dxfId="82" priority="85"/>
  </conditionalFormatting>
  <conditionalFormatting sqref="E8:F8">
    <cfRule type="duplicateValues" dxfId="81" priority="84"/>
  </conditionalFormatting>
  <conditionalFormatting sqref="E9:F9">
    <cfRule type="duplicateValues" dxfId="80" priority="83"/>
  </conditionalFormatting>
  <conditionalFormatting sqref="E10:F10">
    <cfRule type="duplicateValues" dxfId="79" priority="82"/>
  </conditionalFormatting>
  <conditionalFormatting sqref="E11:F11">
    <cfRule type="duplicateValues" dxfId="78" priority="81"/>
  </conditionalFormatting>
  <conditionalFormatting sqref="E12:F12">
    <cfRule type="duplicateValues" dxfId="77" priority="80"/>
  </conditionalFormatting>
  <conditionalFormatting sqref="E13:F13">
    <cfRule type="duplicateValues" dxfId="76" priority="79"/>
  </conditionalFormatting>
  <conditionalFormatting sqref="E14:F14">
    <cfRule type="duplicateValues" dxfId="75" priority="78"/>
  </conditionalFormatting>
  <conditionalFormatting sqref="E15:F15">
    <cfRule type="duplicateValues" dxfId="74" priority="77"/>
  </conditionalFormatting>
  <conditionalFormatting sqref="E16:F16">
    <cfRule type="duplicateValues" dxfId="73" priority="76"/>
  </conditionalFormatting>
  <conditionalFormatting sqref="E17:F17">
    <cfRule type="duplicateValues" dxfId="72" priority="75"/>
  </conditionalFormatting>
  <conditionalFormatting sqref="G4:H4">
    <cfRule type="duplicateValues" dxfId="71" priority="73"/>
  </conditionalFormatting>
  <conditionalFormatting sqref="G5:H5">
    <cfRule type="duplicateValues" dxfId="70" priority="72"/>
  </conditionalFormatting>
  <conditionalFormatting sqref="G6:H6">
    <cfRule type="duplicateValues" dxfId="69" priority="71"/>
  </conditionalFormatting>
  <conditionalFormatting sqref="G7:H7">
    <cfRule type="duplicateValues" dxfId="68" priority="70"/>
  </conditionalFormatting>
  <conditionalFormatting sqref="G8:H8">
    <cfRule type="duplicateValues" dxfId="67" priority="69"/>
  </conditionalFormatting>
  <conditionalFormatting sqref="G9:H9">
    <cfRule type="duplicateValues" dxfId="66" priority="68"/>
  </conditionalFormatting>
  <conditionalFormatting sqref="G10:H10">
    <cfRule type="duplicateValues" dxfId="65" priority="67"/>
  </conditionalFormatting>
  <conditionalFormatting sqref="G11:H11">
    <cfRule type="duplicateValues" dxfId="64" priority="66"/>
  </conditionalFormatting>
  <conditionalFormatting sqref="G12:H12">
    <cfRule type="duplicateValues" dxfId="63" priority="65"/>
  </conditionalFormatting>
  <conditionalFormatting sqref="G13:H13">
    <cfRule type="duplicateValues" dxfId="62" priority="64"/>
  </conditionalFormatting>
  <conditionalFormatting sqref="G14:H14">
    <cfRule type="duplicateValues" dxfId="61" priority="63"/>
  </conditionalFormatting>
  <conditionalFormatting sqref="G15:H15">
    <cfRule type="duplicateValues" dxfId="60" priority="62"/>
  </conditionalFormatting>
  <conditionalFormatting sqref="G16:H16">
    <cfRule type="duplicateValues" dxfId="59" priority="61"/>
  </conditionalFormatting>
  <conditionalFormatting sqref="G17:H17">
    <cfRule type="duplicateValues" dxfId="58" priority="60"/>
  </conditionalFormatting>
  <conditionalFormatting sqref="I4:J4">
    <cfRule type="duplicateValues" dxfId="57" priority="59"/>
  </conditionalFormatting>
  <conditionalFormatting sqref="I5:J5">
    <cfRule type="duplicateValues" dxfId="56" priority="58"/>
  </conditionalFormatting>
  <conditionalFormatting sqref="I6:J6">
    <cfRule type="duplicateValues" dxfId="55" priority="57"/>
  </conditionalFormatting>
  <conditionalFormatting sqref="I7:J7">
    <cfRule type="duplicateValues" dxfId="54" priority="56"/>
  </conditionalFormatting>
  <conditionalFormatting sqref="I8:J8">
    <cfRule type="duplicateValues" dxfId="53" priority="55"/>
  </conditionalFormatting>
  <conditionalFormatting sqref="I9:J9">
    <cfRule type="duplicateValues" dxfId="52" priority="54"/>
  </conditionalFormatting>
  <conditionalFormatting sqref="I10:J10">
    <cfRule type="duplicateValues" dxfId="51" priority="53"/>
  </conditionalFormatting>
  <conditionalFormatting sqref="I11:J11">
    <cfRule type="duplicateValues" dxfId="50" priority="52"/>
  </conditionalFormatting>
  <conditionalFormatting sqref="I12:J12">
    <cfRule type="duplicateValues" dxfId="49" priority="51"/>
  </conditionalFormatting>
  <conditionalFormatting sqref="I13:J13">
    <cfRule type="duplicateValues" dxfId="48" priority="50"/>
  </conditionalFormatting>
  <conditionalFormatting sqref="I14:J14">
    <cfRule type="duplicateValues" dxfId="47" priority="49"/>
  </conditionalFormatting>
  <conditionalFormatting sqref="I15:J15">
    <cfRule type="duplicateValues" dxfId="46" priority="48"/>
  </conditionalFormatting>
  <conditionalFormatting sqref="I16:J16">
    <cfRule type="duplicateValues" dxfId="45" priority="47"/>
  </conditionalFormatting>
  <conditionalFormatting sqref="I17:J17">
    <cfRule type="duplicateValues" dxfId="44" priority="46"/>
  </conditionalFormatting>
  <conditionalFormatting sqref="K4:L4">
    <cfRule type="duplicateValues" dxfId="43" priority="45"/>
  </conditionalFormatting>
  <conditionalFormatting sqref="K5:L5">
    <cfRule type="duplicateValues" dxfId="42" priority="44"/>
  </conditionalFormatting>
  <conditionalFormatting sqref="K6:L6">
    <cfRule type="duplicateValues" dxfId="41" priority="43"/>
  </conditionalFormatting>
  <conditionalFormatting sqref="K7:L7">
    <cfRule type="duplicateValues" dxfId="40" priority="42"/>
  </conditionalFormatting>
  <conditionalFormatting sqref="K8:L8">
    <cfRule type="duplicateValues" dxfId="39" priority="41"/>
  </conditionalFormatting>
  <conditionalFormatting sqref="K9:L9">
    <cfRule type="duplicateValues" dxfId="38" priority="40"/>
  </conditionalFormatting>
  <conditionalFormatting sqref="K10:L10">
    <cfRule type="duplicateValues" dxfId="37" priority="39"/>
  </conditionalFormatting>
  <conditionalFormatting sqref="K11:L11">
    <cfRule type="duplicateValues" dxfId="36" priority="38"/>
  </conditionalFormatting>
  <conditionalFormatting sqref="K12:L12">
    <cfRule type="duplicateValues" dxfId="35" priority="37"/>
  </conditionalFormatting>
  <conditionalFormatting sqref="K13:L13">
    <cfRule type="duplicateValues" dxfId="34" priority="36"/>
  </conditionalFormatting>
  <conditionalFormatting sqref="K14:L14">
    <cfRule type="duplicateValues" dxfId="33" priority="35"/>
  </conditionalFormatting>
  <conditionalFormatting sqref="K15:L15">
    <cfRule type="duplicateValues" dxfId="32" priority="34"/>
  </conditionalFormatting>
  <conditionalFormatting sqref="K16:L16">
    <cfRule type="duplicateValues" dxfId="31" priority="33"/>
  </conditionalFormatting>
  <conditionalFormatting sqref="K17:L17">
    <cfRule type="duplicateValues" dxfId="30" priority="32"/>
  </conditionalFormatting>
  <conditionalFormatting sqref="M4:N4">
    <cfRule type="duplicateValues" dxfId="29" priority="30"/>
  </conditionalFormatting>
  <conditionalFormatting sqref="M5:N5">
    <cfRule type="duplicateValues" dxfId="28" priority="29"/>
  </conditionalFormatting>
  <conditionalFormatting sqref="M6:N6">
    <cfRule type="duplicateValues" dxfId="27" priority="28"/>
  </conditionalFormatting>
  <conditionalFormatting sqref="M7:N7">
    <cfRule type="duplicateValues" dxfId="26" priority="27"/>
  </conditionalFormatting>
  <conditionalFormatting sqref="M8:N8">
    <cfRule type="duplicateValues" dxfId="25" priority="26"/>
  </conditionalFormatting>
  <conditionalFormatting sqref="M9:N9">
    <cfRule type="duplicateValues" dxfId="24" priority="25"/>
  </conditionalFormatting>
  <conditionalFormatting sqref="M10:N10">
    <cfRule type="duplicateValues" dxfId="23" priority="24"/>
  </conditionalFormatting>
  <conditionalFormatting sqref="M11:N11">
    <cfRule type="duplicateValues" dxfId="22" priority="23"/>
  </conditionalFormatting>
  <conditionalFormatting sqref="M12:N12">
    <cfRule type="duplicateValues" dxfId="21" priority="22"/>
  </conditionalFormatting>
  <conditionalFormatting sqref="M13:N13">
    <cfRule type="duplicateValues" dxfId="20" priority="21"/>
  </conditionalFormatting>
  <conditionalFormatting sqref="M14:N14">
    <cfRule type="duplicateValues" dxfId="19" priority="20"/>
  </conditionalFormatting>
  <conditionalFormatting sqref="M15:N15">
    <cfRule type="duplicateValues" dxfId="18" priority="19"/>
  </conditionalFormatting>
  <conditionalFormatting sqref="M16:N16">
    <cfRule type="duplicateValues" dxfId="17" priority="18"/>
  </conditionalFormatting>
  <conditionalFormatting sqref="M17:N17">
    <cfRule type="duplicateValues" dxfId="16" priority="17"/>
  </conditionalFormatting>
  <conditionalFormatting sqref="O4:O17 Q4:Q17">
    <cfRule type="cellIs" dxfId="15" priority="31" operator="greaterThan">
      <formula>3</formula>
    </cfRule>
    <cfRule type="cellIs" dxfId="14" priority="1" operator="equal">
      <formula>0</formula>
    </cfRule>
  </conditionalFormatting>
  <conditionalFormatting sqref="O5 Q5">
    <cfRule type="duplicateValues" dxfId="13" priority="15"/>
  </conditionalFormatting>
  <conditionalFormatting sqref="O6 Q6">
    <cfRule type="duplicateValues" dxfId="12" priority="13"/>
  </conditionalFormatting>
  <conditionalFormatting sqref="O7 Q7">
    <cfRule type="duplicateValues" dxfId="11" priority="12"/>
  </conditionalFormatting>
  <conditionalFormatting sqref="O8 Q8">
    <cfRule type="duplicateValues" dxfId="10" priority="11"/>
  </conditionalFormatting>
  <conditionalFormatting sqref="O9 Q9">
    <cfRule type="duplicateValues" dxfId="9" priority="10"/>
  </conditionalFormatting>
  <conditionalFormatting sqref="O10 Q10">
    <cfRule type="duplicateValues" dxfId="8" priority="9"/>
  </conditionalFormatting>
  <conditionalFormatting sqref="O11 Q11">
    <cfRule type="duplicateValues" dxfId="7" priority="8"/>
  </conditionalFormatting>
  <conditionalFormatting sqref="O12 Q12">
    <cfRule type="duplicateValues" dxfId="6" priority="7"/>
  </conditionalFormatting>
  <conditionalFormatting sqref="O13 Q13">
    <cfRule type="duplicateValues" dxfId="5" priority="6"/>
  </conditionalFormatting>
  <conditionalFormatting sqref="O14 Q14">
    <cfRule type="duplicateValues" dxfId="4" priority="5"/>
  </conditionalFormatting>
  <conditionalFormatting sqref="O15 Q15">
    <cfRule type="duplicateValues" dxfId="3" priority="4"/>
  </conditionalFormatting>
  <conditionalFormatting sqref="O16 Q16">
    <cfRule type="duplicateValues" dxfId="2" priority="3"/>
  </conditionalFormatting>
  <conditionalFormatting sqref="O17 Q17">
    <cfRule type="duplicateValues" dxfId="1" priority="2"/>
  </conditionalFormatting>
  <conditionalFormatting sqref="Q4 O4">
    <cfRule type="duplicateValues" dxfId="0" priority="16"/>
  </conditionalFormatting>
  <dataValidations count="4">
    <dataValidation type="list" allowBlank="1" showInputMessage="1" showErrorMessage="1" sqref="B48:B49" xr:uid="{61DBB660-D343-486C-B5F1-2EA2ABDC6F01}">
      <formula1>$B$24:$B$42</formula1>
    </dataValidation>
    <dataValidation type="list" allowBlank="1" showInputMessage="1" showErrorMessage="1" sqref="D48:D49" xr:uid="{D779119A-19B0-4350-AFF2-DC44309E2E97}">
      <formula1>$D$24:$D$42</formula1>
    </dataValidation>
    <dataValidation type="list" allowBlank="1" showInputMessage="1" showErrorMessage="1" sqref="B4:B7 B10:B21" xr:uid="{A87F5147-1D06-4669-960D-2221512DE8F5}">
      <formula1>$B$23:$B$42</formula1>
    </dataValidation>
    <dataValidation type="list" allowBlank="1" showInputMessage="1" showErrorMessage="1" sqref="D4:D7 D10:D21" xr:uid="{24B8A089-6712-4F4C-9F1E-D8DF264A588E}">
      <formula1>$D$23:$D$42</formula1>
    </dataValidation>
  </dataValidations>
  <pageMargins left="0.25" right="0.25" top="0.75" bottom="0.75" header="0.3" footer="0.3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6173-D8F1-4AE8-96AF-F6E2C387BE59}">
  <sheetPr codeName="Arkusz2">
    <tabColor theme="1"/>
  </sheetPr>
  <dimension ref="A1:H113"/>
  <sheetViews>
    <sheetView topLeftCell="A101" workbookViewId="0">
      <selection activeCell="A113" sqref="A113"/>
    </sheetView>
  </sheetViews>
  <sheetFormatPr defaultRowHeight="14.4"/>
  <cols>
    <col min="3" max="3" width="18.33203125" customWidth="1"/>
    <col min="4" max="4" width="13.109375" customWidth="1"/>
    <col min="5" max="5" width="35.33203125" customWidth="1"/>
    <col min="6" max="6" width="47.21875" customWidth="1"/>
    <col min="7" max="7" width="1.88671875" customWidth="1"/>
    <col min="8" max="8" width="43.5546875" customWidth="1"/>
    <col min="9" max="9" width="5.5546875" customWidth="1"/>
    <col min="10" max="11" width="5.109375" customWidth="1"/>
    <col min="12" max="12" width="1" customWidth="1"/>
    <col min="13" max="13" width="4.5546875" customWidth="1"/>
  </cols>
  <sheetData>
    <row r="1" spans="1:8" ht="15" thickBot="1">
      <c r="A1" s="15" t="s">
        <v>12</v>
      </c>
      <c r="B1" s="16" t="s">
        <v>22</v>
      </c>
      <c r="C1" s="17" t="s">
        <v>25</v>
      </c>
      <c r="D1" s="18" t="s">
        <v>23</v>
      </c>
      <c r="E1" s="18" t="s">
        <v>26</v>
      </c>
      <c r="F1" s="18" t="s">
        <v>27</v>
      </c>
      <c r="G1" s="16"/>
      <c r="H1" s="19" t="s">
        <v>28</v>
      </c>
    </row>
    <row r="2" spans="1:8">
      <c r="A2" s="139">
        <v>1</v>
      </c>
      <c r="B2" s="105">
        <v>1</v>
      </c>
      <c r="C2" s="106">
        <v>45555</v>
      </c>
      <c r="D2" s="107" t="s">
        <v>2</v>
      </c>
      <c r="E2" s="108" t="s">
        <v>162</v>
      </c>
      <c r="F2" s="109" t="s">
        <v>123</v>
      </c>
      <c r="G2" s="105" t="s">
        <v>24</v>
      </c>
      <c r="H2" s="134" t="s">
        <v>132</v>
      </c>
    </row>
    <row r="3" spans="1:8">
      <c r="A3" s="11">
        <v>2</v>
      </c>
      <c r="B3" s="12">
        <v>1</v>
      </c>
      <c r="C3" s="14">
        <v>45554</v>
      </c>
      <c r="D3" s="110" t="s">
        <v>36</v>
      </c>
      <c r="E3" s="111" t="s">
        <v>163</v>
      </c>
      <c r="F3" s="13" t="s">
        <v>152</v>
      </c>
      <c r="G3" s="12" t="s">
        <v>24</v>
      </c>
      <c r="H3" s="20" t="s">
        <v>139</v>
      </c>
    </row>
    <row r="4" spans="1:8">
      <c r="A4" s="11">
        <v>3</v>
      </c>
      <c r="B4" s="12">
        <v>1</v>
      </c>
      <c r="C4" s="14" t="s">
        <v>164</v>
      </c>
      <c r="D4" s="110" t="s">
        <v>36</v>
      </c>
      <c r="E4" s="135" t="s">
        <v>165</v>
      </c>
      <c r="F4" s="13" t="s">
        <v>113</v>
      </c>
      <c r="G4" s="12" t="s">
        <v>24</v>
      </c>
      <c r="H4" s="20" t="s">
        <v>119</v>
      </c>
    </row>
    <row r="5" spans="1:8">
      <c r="A5" s="11">
        <v>4</v>
      </c>
      <c r="B5" s="12">
        <v>1</v>
      </c>
      <c r="C5" s="14" t="s">
        <v>24</v>
      </c>
      <c r="D5" s="112" t="s">
        <v>24</v>
      </c>
      <c r="E5" s="113" t="s">
        <v>24</v>
      </c>
      <c r="F5" s="13" t="s">
        <v>146</v>
      </c>
      <c r="G5" s="12" t="s">
        <v>24</v>
      </c>
      <c r="H5" s="20" t="s">
        <v>35</v>
      </c>
    </row>
    <row r="6" spans="1:8">
      <c r="A6" s="140">
        <v>5</v>
      </c>
      <c r="B6" s="114">
        <v>1</v>
      </c>
      <c r="C6" s="115">
        <v>45555</v>
      </c>
      <c r="D6" s="116" t="s">
        <v>2</v>
      </c>
      <c r="E6" s="117" t="s">
        <v>166</v>
      </c>
      <c r="F6" s="118" t="s">
        <v>61</v>
      </c>
      <c r="G6" s="114" t="s">
        <v>24</v>
      </c>
      <c r="H6" s="136" t="s">
        <v>57</v>
      </c>
    </row>
    <row r="7" spans="1:8">
      <c r="A7" s="140">
        <v>6</v>
      </c>
      <c r="B7" s="114">
        <v>1</v>
      </c>
      <c r="C7" s="115">
        <v>45555</v>
      </c>
      <c r="D7" s="116" t="s">
        <v>2</v>
      </c>
      <c r="E7" s="117" t="s">
        <v>31</v>
      </c>
      <c r="F7" s="118" t="s">
        <v>60</v>
      </c>
      <c r="G7" s="114" t="s">
        <v>24</v>
      </c>
      <c r="H7" s="136" t="s">
        <v>63</v>
      </c>
    </row>
    <row r="8" spans="1:8">
      <c r="A8" s="140">
        <v>7</v>
      </c>
      <c r="B8" s="114">
        <v>1</v>
      </c>
      <c r="C8" s="115">
        <v>45555</v>
      </c>
      <c r="D8" s="116" t="s">
        <v>2</v>
      </c>
      <c r="E8" s="117" t="s">
        <v>167</v>
      </c>
      <c r="F8" s="118" t="s">
        <v>62</v>
      </c>
      <c r="G8" s="114" t="s">
        <v>24</v>
      </c>
      <c r="H8" s="136" t="s">
        <v>59</v>
      </c>
    </row>
    <row r="9" spans="1:8">
      <c r="A9" s="140">
        <v>8</v>
      </c>
      <c r="B9" s="114">
        <v>1</v>
      </c>
      <c r="C9" s="115" t="s">
        <v>24</v>
      </c>
      <c r="D9" s="116" t="s">
        <v>24</v>
      </c>
      <c r="E9" s="120" t="s">
        <v>24</v>
      </c>
      <c r="F9" s="118" t="s">
        <v>58</v>
      </c>
      <c r="G9" s="114" t="s">
        <v>24</v>
      </c>
      <c r="H9" s="136" t="s">
        <v>35</v>
      </c>
    </row>
    <row r="10" spans="1:8">
      <c r="A10" s="11">
        <v>9</v>
      </c>
      <c r="B10" s="12">
        <v>2</v>
      </c>
      <c r="C10" s="14">
        <v>45562</v>
      </c>
      <c r="D10" s="112" t="s">
        <v>2</v>
      </c>
      <c r="E10" s="111" t="s">
        <v>30</v>
      </c>
      <c r="F10" s="13" t="s">
        <v>132</v>
      </c>
      <c r="G10" s="12" t="s">
        <v>24</v>
      </c>
      <c r="H10" s="20" t="s">
        <v>113</v>
      </c>
    </row>
    <row r="11" spans="1:8">
      <c r="A11" s="11">
        <v>10</v>
      </c>
      <c r="B11" s="12">
        <v>2</v>
      </c>
      <c r="C11" s="14">
        <v>45561</v>
      </c>
      <c r="D11" s="110" t="s">
        <v>36</v>
      </c>
      <c r="E11" s="111" t="s">
        <v>165</v>
      </c>
      <c r="F11" s="13" t="s">
        <v>119</v>
      </c>
      <c r="G11" s="12" t="s">
        <v>24</v>
      </c>
      <c r="H11" s="20" t="s">
        <v>152</v>
      </c>
    </row>
    <row r="12" spans="1:8">
      <c r="A12" s="11">
        <v>11</v>
      </c>
      <c r="B12" s="12">
        <v>2</v>
      </c>
      <c r="C12" s="14">
        <v>45562</v>
      </c>
      <c r="D12" s="112" t="s">
        <v>2</v>
      </c>
      <c r="E12" s="111" t="s">
        <v>168</v>
      </c>
      <c r="F12" s="13" t="s">
        <v>139</v>
      </c>
      <c r="G12" s="12" t="s">
        <v>24</v>
      </c>
      <c r="H12" s="20" t="s">
        <v>146</v>
      </c>
    </row>
    <row r="13" spans="1:8">
      <c r="A13" s="11">
        <v>12</v>
      </c>
      <c r="B13" s="12">
        <v>2</v>
      </c>
      <c r="C13" s="14" t="s">
        <v>24</v>
      </c>
      <c r="D13" s="112" t="s">
        <v>24</v>
      </c>
      <c r="E13" s="113" t="s">
        <v>24</v>
      </c>
      <c r="F13" s="13" t="s">
        <v>123</v>
      </c>
      <c r="G13" s="12" t="s">
        <v>24</v>
      </c>
      <c r="H13" s="20" t="s">
        <v>35</v>
      </c>
    </row>
    <row r="14" spans="1:8">
      <c r="A14" s="140">
        <v>13</v>
      </c>
      <c r="B14" s="114">
        <v>2</v>
      </c>
      <c r="C14" s="115">
        <v>45562</v>
      </c>
      <c r="D14" s="116" t="s">
        <v>2</v>
      </c>
      <c r="E14" s="117" t="s">
        <v>169</v>
      </c>
      <c r="F14" s="118" t="s">
        <v>57</v>
      </c>
      <c r="G14" s="114" t="s">
        <v>24</v>
      </c>
      <c r="H14" s="136" t="s">
        <v>62</v>
      </c>
    </row>
    <row r="15" spans="1:8">
      <c r="A15" s="140">
        <v>14</v>
      </c>
      <c r="B15" s="114">
        <v>2</v>
      </c>
      <c r="C15" s="115">
        <v>45561</v>
      </c>
      <c r="D15" s="121" t="s">
        <v>170</v>
      </c>
      <c r="E15" s="117" t="s">
        <v>171</v>
      </c>
      <c r="F15" s="118" t="s">
        <v>59</v>
      </c>
      <c r="G15" s="114" t="s">
        <v>24</v>
      </c>
      <c r="H15" s="136" t="s">
        <v>60</v>
      </c>
    </row>
    <row r="16" spans="1:8">
      <c r="A16" s="140">
        <v>15</v>
      </c>
      <c r="B16" s="114">
        <v>2</v>
      </c>
      <c r="C16" s="115">
        <v>45561</v>
      </c>
      <c r="D16" s="121" t="s">
        <v>170</v>
      </c>
      <c r="E16" s="117" t="s">
        <v>29</v>
      </c>
      <c r="F16" s="118" t="s">
        <v>63</v>
      </c>
      <c r="G16" s="114" t="s">
        <v>24</v>
      </c>
      <c r="H16" s="136" t="s">
        <v>58</v>
      </c>
    </row>
    <row r="17" spans="1:8">
      <c r="A17" s="140">
        <v>16</v>
      </c>
      <c r="B17" s="114">
        <v>2</v>
      </c>
      <c r="C17" s="115" t="s">
        <v>24</v>
      </c>
      <c r="D17" s="116" t="s">
        <v>24</v>
      </c>
      <c r="E17" s="120" t="s">
        <v>24</v>
      </c>
      <c r="F17" s="118" t="s">
        <v>61</v>
      </c>
      <c r="G17" s="114" t="s">
        <v>24</v>
      </c>
      <c r="H17" s="136" t="s">
        <v>35</v>
      </c>
    </row>
    <row r="18" spans="1:8">
      <c r="A18" s="11">
        <v>17</v>
      </c>
      <c r="B18" s="12">
        <v>3</v>
      </c>
      <c r="C18" s="14">
        <v>45568</v>
      </c>
      <c r="D18" s="110" t="s">
        <v>36</v>
      </c>
      <c r="E18" s="111" t="s">
        <v>165</v>
      </c>
      <c r="F18" s="13" t="s">
        <v>119</v>
      </c>
      <c r="G18" s="12" t="s">
        <v>24</v>
      </c>
      <c r="H18" s="20" t="s">
        <v>146</v>
      </c>
    </row>
    <row r="19" spans="1:8">
      <c r="A19" s="141">
        <v>18</v>
      </c>
      <c r="B19" s="122">
        <v>3</v>
      </c>
      <c r="C19" s="123">
        <v>45568</v>
      </c>
      <c r="D19" s="124" t="s">
        <v>36</v>
      </c>
      <c r="E19" s="125" t="s">
        <v>163</v>
      </c>
      <c r="F19" s="126" t="s">
        <v>152</v>
      </c>
      <c r="G19" s="122" t="s">
        <v>24</v>
      </c>
      <c r="H19" s="137" t="s">
        <v>132</v>
      </c>
    </row>
    <row r="20" spans="1:8">
      <c r="A20" s="141">
        <v>19</v>
      </c>
      <c r="B20" s="122">
        <v>3</v>
      </c>
      <c r="C20" s="123">
        <v>45568</v>
      </c>
      <c r="D20" s="124" t="s">
        <v>36</v>
      </c>
      <c r="E20" s="125" t="s">
        <v>165</v>
      </c>
      <c r="F20" s="126" t="s">
        <v>113</v>
      </c>
      <c r="G20" s="122" t="s">
        <v>24</v>
      </c>
      <c r="H20" s="137" t="s">
        <v>123</v>
      </c>
    </row>
    <row r="21" spans="1:8">
      <c r="A21" s="141">
        <v>20</v>
      </c>
      <c r="B21" s="122">
        <v>3</v>
      </c>
      <c r="C21" s="123" t="s">
        <v>24</v>
      </c>
      <c r="D21" s="127" t="s">
        <v>24</v>
      </c>
      <c r="E21" s="128" t="s">
        <v>24</v>
      </c>
      <c r="F21" s="126" t="s">
        <v>139</v>
      </c>
      <c r="G21" s="122" t="s">
        <v>24</v>
      </c>
      <c r="H21" s="137" t="s">
        <v>35</v>
      </c>
    </row>
    <row r="22" spans="1:8">
      <c r="A22" s="140">
        <v>21</v>
      </c>
      <c r="B22" s="114">
        <v>3</v>
      </c>
      <c r="C22" s="115">
        <v>45569</v>
      </c>
      <c r="D22" s="116" t="s">
        <v>2</v>
      </c>
      <c r="E22" s="117" t="s">
        <v>172</v>
      </c>
      <c r="F22" s="118" t="s">
        <v>58</v>
      </c>
      <c r="G22" s="114" t="s">
        <v>24</v>
      </c>
      <c r="H22" s="136" t="s">
        <v>59</v>
      </c>
    </row>
    <row r="23" spans="1:8">
      <c r="A23" s="140">
        <v>22</v>
      </c>
      <c r="B23" s="114">
        <v>3</v>
      </c>
      <c r="C23" s="115">
        <v>45569</v>
      </c>
      <c r="D23" s="116" t="s">
        <v>2</v>
      </c>
      <c r="E23" s="117" t="s">
        <v>31</v>
      </c>
      <c r="F23" s="118" t="s">
        <v>60</v>
      </c>
      <c r="G23" s="114" t="s">
        <v>24</v>
      </c>
      <c r="H23" s="136" t="s">
        <v>57</v>
      </c>
    </row>
    <row r="24" spans="1:8">
      <c r="A24" s="140">
        <v>23</v>
      </c>
      <c r="B24" s="114">
        <v>3</v>
      </c>
      <c r="C24" s="115">
        <v>45569</v>
      </c>
      <c r="D24" s="116" t="s">
        <v>2</v>
      </c>
      <c r="E24" s="117" t="s">
        <v>167</v>
      </c>
      <c r="F24" s="118" t="s">
        <v>62</v>
      </c>
      <c r="G24" s="114" t="s">
        <v>24</v>
      </c>
      <c r="H24" s="136" t="s">
        <v>61</v>
      </c>
    </row>
    <row r="25" spans="1:8">
      <c r="A25" s="140">
        <v>24</v>
      </c>
      <c r="B25" s="114">
        <v>3</v>
      </c>
      <c r="C25" s="115" t="s">
        <v>24</v>
      </c>
      <c r="D25" s="116" t="s">
        <v>24</v>
      </c>
      <c r="E25" s="120" t="s">
        <v>24</v>
      </c>
      <c r="F25" s="118" t="s">
        <v>63</v>
      </c>
      <c r="G25" s="114" t="s">
        <v>24</v>
      </c>
      <c r="H25" s="136" t="s">
        <v>35</v>
      </c>
    </row>
    <row r="26" spans="1:8">
      <c r="A26" s="11">
        <v>25</v>
      </c>
      <c r="B26" s="12">
        <v>4</v>
      </c>
      <c r="C26" s="14">
        <v>45576</v>
      </c>
      <c r="D26" s="112" t="s">
        <v>2</v>
      </c>
      <c r="E26" s="111" t="s">
        <v>162</v>
      </c>
      <c r="F26" s="13" t="s">
        <v>123</v>
      </c>
      <c r="G26" s="12" t="s">
        <v>24</v>
      </c>
      <c r="H26" s="20" t="s">
        <v>152</v>
      </c>
    </row>
    <row r="27" spans="1:8">
      <c r="A27" s="11">
        <v>26</v>
      </c>
      <c r="B27" s="12">
        <v>4</v>
      </c>
      <c r="C27" s="14">
        <v>45576</v>
      </c>
      <c r="D27" s="112" t="s">
        <v>2</v>
      </c>
      <c r="E27" s="111" t="s">
        <v>30</v>
      </c>
      <c r="F27" s="13" t="s">
        <v>132</v>
      </c>
      <c r="G27" s="12" t="s">
        <v>24</v>
      </c>
      <c r="H27" s="20" t="s">
        <v>146</v>
      </c>
    </row>
    <row r="28" spans="1:8">
      <c r="A28" s="11">
        <v>27</v>
      </c>
      <c r="B28" s="12">
        <v>4</v>
      </c>
      <c r="C28" s="14">
        <v>45575</v>
      </c>
      <c r="D28" s="110" t="s">
        <v>36</v>
      </c>
      <c r="E28" s="111" t="s">
        <v>165</v>
      </c>
      <c r="F28" s="13" t="s">
        <v>119</v>
      </c>
      <c r="G28" s="12" t="s">
        <v>24</v>
      </c>
      <c r="H28" s="20" t="s">
        <v>139</v>
      </c>
    </row>
    <row r="29" spans="1:8">
      <c r="A29" s="11">
        <v>28</v>
      </c>
      <c r="B29" s="12">
        <v>4</v>
      </c>
      <c r="C29" s="14" t="s">
        <v>24</v>
      </c>
      <c r="D29" s="112" t="s">
        <v>24</v>
      </c>
      <c r="E29" s="113" t="s">
        <v>24</v>
      </c>
      <c r="F29" s="13" t="s">
        <v>113</v>
      </c>
      <c r="G29" s="12" t="s">
        <v>24</v>
      </c>
      <c r="H29" s="20" t="s">
        <v>35</v>
      </c>
    </row>
    <row r="30" spans="1:8">
      <c r="A30" s="140">
        <v>29</v>
      </c>
      <c r="B30" s="114">
        <v>4</v>
      </c>
      <c r="C30" s="115">
        <v>45576</v>
      </c>
      <c r="D30" s="116" t="s">
        <v>2</v>
      </c>
      <c r="E30" s="117" t="s">
        <v>166</v>
      </c>
      <c r="F30" s="118" t="s">
        <v>61</v>
      </c>
      <c r="G30" s="114" t="s">
        <v>24</v>
      </c>
      <c r="H30" s="136" t="s">
        <v>60</v>
      </c>
    </row>
    <row r="31" spans="1:8">
      <c r="A31" s="140">
        <v>30</v>
      </c>
      <c r="B31" s="114">
        <v>4</v>
      </c>
      <c r="C31" s="115">
        <v>45576</v>
      </c>
      <c r="D31" s="116" t="s">
        <v>2</v>
      </c>
      <c r="E31" s="117" t="s">
        <v>169</v>
      </c>
      <c r="F31" s="118" t="s">
        <v>57</v>
      </c>
      <c r="G31" s="114" t="s">
        <v>24</v>
      </c>
      <c r="H31" s="136" t="s">
        <v>58</v>
      </c>
    </row>
    <row r="32" spans="1:8">
      <c r="A32" s="140">
        <v>31</v>
      </c>
      <c r="B32" s="114">
        <v>4</v>
      </c>
      <c r="C32" s="115">
        <v>45574</v>
      </c>
      <c r="D32" s="121" t="s">
        <v>170</v>
      </c>
      <c r="E32" s="117" t="s">
        <v>171</v>
      </c>
      <c r="F32" s="118" t="s">
        <v>59</v>
      </c>
      <c r="G32" s="114" t="s">
        <v>24</v>
      </c>
      <c r="H32" s="136" t="s">
        <v>63</v>
      </c>
    </row>
    <row r="33" spans="1:8">
      <c r="A33" s="140">
        <v>32</v>
      </c>
      <c r="B33" s="114">
        <v>4</v>
      </c>
      <c r="C33" s="115" t="s">
        <v>24</v>
      </c>
      <c r="D33" s="116" t="s">
        <v>24</v>
      </c>
      <c r="E33" s="120" t="s">
        <v>24</v>
      </c>
      <c r="F33" s="119" t="s">
        <v>62</v>
      </c>
      <c r="G33" s="114" t="s">
        <v>24</v>
      </c>
      <c r="H33" s="136" t="s">
        <v>35</v>
      </c>
    </row>
    <row r="34" spans="1:8">
      <c r="A34" s="11">
        <v>33</v>
      </c>
      <c r="B34" s="12">
        <v>5</v>
      </c>
      <c r="C34" s="14">
        <v>45583</v>
      </c>
      <c r="D34" s="12" t="s">
        <v>2</v>
      </c>
      <c r="E34" s="111" t="s">
        <v>162</v>
      </c>
      <c r="F34" s="13" t="s">
        <v>123</v>
      </c>
      <c r="G34" s="12" t="s">
        <v>24</v>
      </c>
      <c r="H34" s="20" t="s">
        <v>146</v>
      </c>
    </row>
    <row r="35" spans="1:8">
      <c r="A35" s="11">
        <v>34</v>
      </c>
      <c r="B35" s="12">
        <v>5</v>
      </c>
      <c r="C35" s="14">
        <v>45582</v>
      </c>
      <c r="D35" s="110" t="s">
        <v>36</v>
      </c>
      <c r="E35" s="111" t="s">
        <v>163</v>
      </c>
      <c r="F35" s="13" t="s">
        <v>152</v>
      </c>
      <c r="G35" s="12" t="s">
        <v>24</v>
      </c>
      <c r="H35" s="20" t="s">
        <v>113</v>
      </c>
    </row>
    <row r="36" spans="1:8">
      <c r="A36" s="11">
        <v>35</v>
      </c>
      <c r="B36" s="12">
        <v>5</v>
      </c>
      <c r="C36" s="14">
        <v>45583</v>
      </c>
      <c r="D36" s="112" t="s">
        <v>2</v>
      </c>
      <c r="E36" s="111" t="s">
        <v>168</v>
      </c>
      <c r="F36" s="13" t="s">
        <v>139</v>
      </c>
      <c r="G36" s="12" t="s">
        <v>24</v>
      </c>
      <c r="H36" s="20" t="s">
        <v>132</v>
      </c>
    </row>
    <row r="37" spans="1:8">
      <c r="A37" s="11">
        <v>36</v>
      </c>
      <c r="B37" s="12">
        <v>5</v>
      </c>
      <c r="C37" s="14" t="s">
        <v>24</v>
      </c>
      <c r="D37" s="112" t="s">
        <v>24</v>
      </c>
      <c r="E37" s="113" t="s">
        <v>24</v>
      </c>
      <c r="F37" s="13" t="s">
        <v>119</v>
      </c>
      <c r="G37" s="12" t="s">
        <v>24</v>
      </c>
      <c r="H37" s="20" t="s">
        <v>35</v>
      </c>
    </row>
    <row r="38" spans="1:8">
      <c r="A38" s="140">
        <v>37</v>
      </c>
      <c r="B38" s="114">
        <v>5</v>
      </c>
      <c r="C38" s="115">
        <v>45583</v>
      </c>
      <c r="D38" s="116" t="s">
        <v>2</v>
      </c>
      <c r="E38" s="117" t="s">
        <v>172</v>
      </c>
      <c r="F38" s="118" t="s">
        <v>58</v>
      </c>
      <c r="G38" s="114" t="s">
        <v>24</v>
      </c>
      <c r="H38" s="136" t="s">
        <v>61</v>
      </c>
    </row>
    <row r="39" spans="1:8">
      <c r="A39" s="140">
        <v>38</v>
      </c>
      <c r="B39" s="114">
        <v>5</v>
      </c>
      <c r="C39" s="115">
        <v>45583</v>
      </c>
      <c r="D39" s="116" t="s">
        <v>2</v>
      </c>
      <c r="E39" s="117" t="s">
        <v>31</v>
      </c>
      <c r="F39" s="118" t="s">
        <v>60</v>
      </c>
      <c r="G39" s="114" t="s">
        <v>24</v>
      </c>
      <c r="H39" s="136" t="s">
        <v>62</v>
      </c>
    </row>
    <row r="40" spans="1:8">
      <c r="A40" s="140">
        <v>39</v>
      </c>
      <c r="B40" s="114">
        <v>5</v>
      </c>
      <c r="C40" s="115">
        <v>45581</v>
      </c>
      <c r="D40" s="121" t="s">
        <v>170</v>
      </c>
      <c r="E40" s="117" t="s">
        <v>29</v>
      </c>
      <c r="F40" s="118" t="s">
        <v>63</v>
      </c>
      <c r="G40" s="114" t="s">
        <v>24</v>
      </c>
      <c r="H40" s="136" t="s">
        <v>57</v>
      </c>
    </row>
    <row r="41" spans="1:8">
      <c r="A41" s="140">
        <v>40</v>
      </c>
      <c r="B41" s="114">
        <v>5</v>
      </c>
      <c r="C41" s="115" t="s">
        <v>24</v>
      </c>
      <c r="D41" s="116" t="s">
        <v>24</v>
      </c>
      <c r="E41" s="120" t="s">
        <v>24</v>
      </c>
      <c r="F41" s="118" t="s">
        <v>59</v>
      </c>
      <c r="G41" s="114" t="s">
        <v>24</v>
      </c>
      <c r="H41" s="136" t="s">
        <v>35</v>
      </c>
    </row>
    <row r="42" spans="1:8">
      <c r="A42" s="11">
        <v>41</v>
      </c>
      <c r="B42" s="12">
        <v>6</v>
      </c>
      <c r="C42" s="14">
        <v>45590</v>
      </c>
      <c r="D42" s="112" t="s">
        <v>2</v>
      </c>
      <c r="E42" s="111" t="s">
        <v>162</v>
      </c>
      <c r="F42" s="13" t="s">
        <v>123</v>
      </c>
      <c r="G42" s="12" t="s">
        <v>24</v>
      </c>
      <c r="H42" s="20" t="s">
        <v>139</v>
      </c>
    </row>
    <row r="43" spans="1:8">
      <c r="A43" s="11">
        <v>42</v>
      </c>
      <c r="B43" s="12">
        <v>6</v>
      </c>
      <c r="C43" s="14">
        <v>45590</v>
      </c>
      <c r="D43" s="112" t="s">
        <v>2</v>
      </c>
      <c r="E43" s="111" t="s">
        <v>30</v>
      </c>
      <c r="F43" s="13" t="s">
        <v>132</v>
      </c>
      <c r="G43" s="12" t="s">
        <v>24</v>
      </c>
      <c r="H43" s="20" t="s">
        <v>119</v>
      </c>
    </row>
    <row r="44" spans="1:8">
      <c r="A44" s="11">
        <v>43</v>
      </c>
      <c r="B44" s="12">
        <v>6</v>
      </c>
      <c r="C44" s="14">
        <v>45589</v>
      </c>
      <c r="D44" s="110" t="s">
        <v>36</v>
      </c>
      <c r="E44" s="111" t="s">
        <v>165</v>
      </c>
      <c r="F44" s="13" t="s">
        <v>113</v>
      </c>
      <c r="G44" s="12" t="s">
        <v>24</v>
      </c>
      <c r="H44" s="20" t="s">
        <v>146</v>
      </c>
    </row>
    <row r="45" spans="1:8">
      <c r="A45" s="11">
        <v>44</v>
      </c>
      <c r="B45" s="12">
        <v>6</v>
      </c>
      <c r="C45" s="14" t="s">
        <v>24</v>
      </c>
      <c r="D45" s="112" t="s">
        <v>24</v>
      </c>
      <c r="E45" s="113" t="s">
        <v>24</v>
      </c>
      <c r="F45" s="13" t="s">
        <v>152</v>
      </c>
      <c r="G45" s="12" t="s">
        <v>24</v>
      </c>
      <c r="H45" s="20" t="s">
        <v>35</v>
      </c>
    </row>
    <row r="46" spans="1:8">
      <c r="A46" s="140">
        <v>45</v>
      </c>
      <c r="B46" s="114">
        <v>6</v>
      </c>
      <c r="C46" s="115">
        <v>45590</v>
      </c>
      <c r="D46" s="116" t="s">
        <v>2</v>
      </c>
      <c r="E46" s="117" t="s">
        <v>166</v>
      </c>
      <c r="F46" s="118" t="s">
        <v>61</v>
      </c>
      <c r="G46" s="114" t="s">
        <v>24</v>
      </c>
      <c r="H46" s="136" t="s">
        <v>63</v>
      </c>
    </row>
    <row r="47" spans="1:8">
      <c r="A47" s="140">
        <v>46</v>
      </c>
      <c r="B47" s="114">
        <v>6</v>
      </c>
      <c r="C47" s="115">
        <v>45590</v>
      </c>
      <c r="D47" s="116" t="s">
        <v>2</v>
      </c>
      <c r="E47" s="117" t="s">
        <v>169</v>
      </c>
      <c r="F47" s="118" t="s">
        <v>57</v>
      </c>
      <c r="G47" s="114" t="s">
        <v>24</v>
      </c>
      <c r="H47" s="136" t="s">
        <v>59</v>
      </c>
    </row>
    <row r="48" spans="1:8">
      <c r="A48" s="140">
        <v>47</v>
      </c>
      <c r="B48" s="114">
        <v>6</v>
      </c>
      <c r="C48" s="115">
        <v>45590</v>
      </c>
      <c r="D48" s="116" t="s">
        <v>2</v>
      </c>
      <c r="E48" s="117" t="s">
        <v>167</v>
      </c>
      <c r="F48" s="118" t="s">
        <v>62</v>
      </c>
      <c r="G48" s="114" t="s">
        <v>24</v>
      </c>
      <c r="H48" s="136" t="s">
        <v>58</v>
      </c>
    </row>
    <row r="49" spans="1:8">
      <c r="A49" s="140">
        <v>48</v>
      </c>
      <c r="B49" s="114">
        <v>6</v>
      </c>
      <c r="C49" s="115" t="s">
        <v>24</v>
      </c>
      <c r="D49" s="116" t="s">
        <v>24</v>
      </c>
      <c r="E49" s="120" t="s">
        <v>24</v>
      </c>
      <c r="F49" s="118" t="s">
        <v>60</v>
      </c>
      <c r="G49" s="114" t="s">
        <v>24</v>
      </c>
      <c r="H49" s="136" t="s">
        <v>35</v>
      </c>
    </row>
    <row r="50" spans="1:8">
      <c r="A50" s="11">
        <v>49</v>
      </c>
      <c r="B50" s="12">
        <v>7</v>
      </c>
      <c r="C50" s="14">
        <v>45603</v>
      </c>
      <c r="D50" s="110" t="s">
        <v>36</v>
      </c>
      <c r="E50" s="111" t="s">
        <v>163</v>
      </c>
      <c r="F50" s="13" t="s">
        <v>152</v>
      </c>
      <c r="G50" s="12" t="s">
        <v>24</v>
      </c>
      <c r="H50" s="20" t="s">
        <v>146</v>
      </c>
    </row>
    <row r="51" spans="1:8">
      <c r="A51" s="141">
        <v>50</v>
      </c>
      <c r="B51" s="122">
        <v>7</v>
      </c>
      <c r="C51" s="123">
        <v>45603</v>
      </c>
      <c r="D51" s="124" t="s">
        <v>36</v>
      </c>
      <c r="E51" s="125" t="s">
        <v>165</v>
      </c>
      <c r="F51" s="126" t="s">
        <v>119</v>
      </c>
      <c r="G51" s="122" t="s">
        <v>24</v>
      </c>
      <c r="H51" s="137" t="s">
        <v>123</v>
      </c>
    </row>
    <row r="52" spans="1:8">
      <c r="A52" s="141">
        <v>51</v>
      </c>
      <c r="B52" s="122">
        <v>7</v>
      </c>
      <c r="C52" s="123">
        <v>45604</v>
      </c>
      <c r="D52" s="127" t="s">
        <v>2</v>
      </c>
      <c r="E52" s="125" t="s">
        <v>168</v>
      </c>
      <c r="F52" s="126" t="s">
        <v>139</v>
      </c>
      <c r="G52" s="122" t="s">
        <v>24</v>
      </c>
      <c r="H52" s="137" t="s">
        <v>113</v>
      </c>
    </row>
    <row r="53" spans="1:8">
      <c r="A53" s="11">
        <v>52</v>
      </c>
      <c r="B53" s="12">
        <v>7</v>
      </c>
      <c r="C53" s="14" t="s">
        <v>24</v>
      </c>
      <c r="D53" s="112" t="s">
        <v>24</v>
      </c>
      <c r="E53" s="113" t="s">
        <v>24</v>
      </c>
      <c r="F53" s="13" t="s">
        <v>132</v>
      </c>
      <c r="G53" s="12" t="s">
        <v>24</v>
      </c>
      <c r="H53" s="20" t="s">
        <v>35</v>
      </c>
    </row>
    <row r="54" spans="1:8">
      <c r="A54" s="140">
        <v>53</v>
      </c>
      <c r="B54" s="114">
        <v>7</v>
      </c>
      <c r="C54" s="115">
        <v>45604</v>
      </c>
      <c r="D54" s="116" t="s">
        <v>2</v>
      </c>
      <c r="E54" s="117" t="s">
        <v>172</v>
      </c>
      <c r="F54" s="118" t="s">
        <v>58</v>
      </c>
      <c r="G54" s="114" t="s">
        <v>24</v>
      </c>
      <c r="H54" s="136" t="s">
        <v>60</v>
      </c>
    </row>
    <row r="55" spans="1:8">
      <c r="A55" s="140">
        <v>54</v>
      </c>
      <c r="B55" s="114">
        <v>7</v>
      </c>
      <c r="C55" s="115">
        <v>45602</v>
      </c>
      <c r="D55" s="121" t="s">
        <v>170</v>
      </c>
      <c r="E55" s="117" t="s">
        <v>171</v>
      </c>
      <c r="F55" s="118" t="s">
        <v>59</v>
      </c>
      <c r="G55" s="114" t="s">
        <v>24</v>
      </c>
      <c r="H55" s="136" t="s">
        <v>61</v>
      </c>
    </row>
    <row r="56" spans="1:8">
      <c r="A56" s="140">
        <v>55</v>
      </c>
      <c r="B56" s="114">
        <v>7</v>
      </c>
      <c r="C56" s="115">
        <v>45602</v>
      </c>
      <c r="D56" s="121" t="s">
        <v>170</v>
      </c>
      <c r="E56" s="117" t="s">
        <v>29</v>
      </c>
      <c r="F56" s="118" t="s">
        <v>63</v>
      </c>
      <c r="G56" s="114" t="s">
        <v>24</v>
      </c>
      <c r="H56" s="136" t="s">
        <v>62</v>
      </c>
    </row>
    <row r="57" spans="1:8" ht="15" thickBot="1">
      <c r="A57" s="142">
        <v>56</v>
      </c>
      <c r="B57" s="129">
        <v>7</v>
      </c>
      <c r="C57" s="130" t="s">
        <v>24</v>
      </c>
      <c r="D57" s="131" t="s">
        <v>24</v>
      </c>
      <c r="E57" s="132" t="s">
        <v>24</v>
      </c>
      <c r="F57" s="133" t="s">
        <v>57</v>
      </c>
      <c r="G57" s="129" t="s">
        <v>24</v>
      </c>
      <c r="H57" s="138" t="s">
        <v>35</v>
      </c>
    </row>
    <row r="58" spans="1:8">
      <c r="A58" s="196">
        <v>57</v>
      </c>
      <c r="B58" s="197">
        <v>8</v>
      </c>
      <c r="C58" s="198">
        <v>45618</v>
      </c>
      <c r="D58" s="197" t="s">
        <v>2</v>
      </c>
      <c r="E58" s="199" t="s">
        <v>162</v>
      </c>
      <c r="F58" s="200" t="s">
        <v>123</v>
      </c>
      <c r="G58" s="197" t="s">
        <v>24</v>
      </c>
      <c r="H58" s="201" t="s">
        <v>146</v>
      </c>
    </row>
    <row r="59" spans="1:8">
      <c r="A59" s="202">
        <v>58</v>
      </c>
      <c r="B59" s="177">
        <v>8</v>
      </c>
      <c r="C59" s="178">
        <v>45617</v>
      </c>
      <c r="D59" s="179" t="s">
        <v>36</v>
      </c>
      <c r="E59" s="180" t="s">
        <v>165</v>
      </c>
      <c r="F59" s="181" t="s">
        <v>119</v>
      </c>
      <c r="G59" s="177" t="s">
        <v>24</v>
      </c>
      <c r="H59" s="203" t="s">
        <v>113</v>
      </c>
    </row>
    <row r="60" spans="1:8">
      <c r="A60" s="202">
        <v>59</v>
      </c>
      <c r="B60" s="177">
        <v>8</v>
      </c>
      <c r="C60" s="178">
        <v>45618</v>
      </c>
      <c r="D60" s="177" t="s">
        <v>2</v>
      </c>
      <c r="E60" s="204" t="s">
        <v>168</v>
      </c>
      <c r="F60" s="181" t="s">
        <v>139</v>
      </c>
      <c r="G60" s="177" t="s">
        <v>24</v>
      </c>
      <c r="H60" s="203" t="s">
        <v>152</v>
      </c>
    </row>
    <row r="61" spans="1:8">
      <c r="A61" s="202">
        <v>60</v>
      </c>
      <c r="B61" s="177">
        <v>8</v>
      </c>
      <c r="C61" s="178" t="s">
        <v>24</v>
      </c>
      <c r="D61" s="177" t="s">
        <v>24</v>
      </c>
      <c r="E61" s="182" t="s">
        <v>24</v>
      </c>
      <c r="F61" s="181" t="s">
        <v>132</v>
      </c>
      <c r="G61" s="177" t="s">
        <v>24</v>
      </c>
      <c r="H61" s="203" t="s">
        <v>35</v>
      </c>
    </row>
    <row r="62" spans="1:8">
      <c r="A62" s="205">
        <v>61</v>
      </c>
      <c r="B62" s="183">
        <v>8</v>
      </c>
      <c r="C62" s="184">
        <v>45618</v>
      </c>
      <c r="D62" s="183" t="s">
        <v>2</v>
      </c>
      <c r="E62" s="185" t="s">
        <v>31</v>
      </c>
      <c r="F62" s="186" t="s">
        <v>60</v>
      </c>
      <c r="G62" s="183" t="s">
        <v>24</v>
      </c>
      <c r="H62" s="206" t="s">
        <v>59</v>
      </c>
    </row>
    <row r="63" spans="1:8">
      <c r="A63" s="205">
        <v>62</v>
      </c>
      <c r="B63" s="183">
        <v>8</v>
      </c>
      <c r="C63" s="184">
        <v>45618</v>
      </c>
      <c r="D63" s="183" t="s">
        <v>2</v>
      </c>
      <c r="E63" s="185" t="s">
        <v>166</v>
      </c>
      <c r="F63" s="186" t="s">
        <v>61</v>
      </c>
      <c r="G63" s="183" t="s">
        <v>24</v>
      </c>
      <c r="H63" s="206" t="s">
        <v>58</v>
      </c>
    </row>
    <row r="64" spans="1:8">
      <c r="A64" s="205">
        <v>63</v>
      </c>
      <c r="B64" s="183">
        <v>8</v>
      </c>
      <c r="C64" s="184">
        <v>45618</v>
      </c>
      <c r="D64" s="183" t="s">
        <v>2</v>
      </c>
      <c r="E64" s="185" t="s">
        <v>167</v>
      </c>
      <c r="F64" s="186" t="s">
        <v>62</v>
      </c>
      <c r="G64" s="183" t="s">
        <v>24</v>
      </c>
      <c r="H64" s="206" t="s">
        <v>63</v>
      </c>
    </row>
    <row r="65" spans="1:8">
      <c r="A65" s="205">
        <v>64</v>
      </c>
      <c r="B65" s="183">
        <v>8</v>
      </c>
      <c r="C65" s="184" t="s">
        <v>24</v>
      </c>
      <c r="D65" s="183" t="s">
        <v>24</v>
      </c>
      <c r="E65" s="188" t="s">
        <v>24</v>
      </c>
      <c r="F65" s="186" t="s">
        <v>57</v>
      </c>
      <c r="G65" s="183" t="s">
        <v>24</v>
      </c>
      <c r="H65" s="206" t="s">
        <v>35</v>
      </c>
    </row>
    <row r="66" spans="1:8">
      <c r="A66" s="202">
        <v>65</v>
      </c>
      <c r="B66" s="177">
        <v>9</v>
      </c>
      <c r="C66" s="178">
        <v>45625</v>
      </c>
      <c r="D66" s="177" t="s">
        <v>2</v>
      </c>
      <c r="E66" s="180" t="s">
        <v>30</v>
      </c>
      <c r="F66" s="181" t="s">
        <v>132</v>
      </c>
      <c r="G66" s="177" t="s">
        <v>24</v>
      </c>
      <c r="H66" s="203" t="s">
        <v>146</v>
      </c>
    </row>
    <row r="67" spans="1:8">
      <c r="A67" s="202">
        <v>66</v>
      </c>
      <c r="B67" s="177">
        <v>9</v>
      </c>
      <c r="C67" s="178">
        <v>45625</v>
      </c>
      <c r="D67" s="177" t="s">
        <v>2</v>
      </c>
      <c r="E67" s="180" t="s">
        <v>168</v>
      </c>
      <c r="F67" s="181" t="s">
        <v>139</v>
      </c>
      <c r="G67" s="177" t="s">
        <v>24</v>
      </c>
      <c r="H67" s="203" t="s">
        <v>123</v>
      </c>
    </row>
    <row r="68" spans="1:8">
      <c r="A68" s="202">
        <v>67</v>
      </c>
      <c r="B68" s="177">
        <v>9</v>
      </c>
      <c r="C68" s="178">
        <v>45624</v>
      </c>
      <c r="D68" s="179" t="s">
        <v>36</v>
      </c>
      <c r="E68" s="180" t="s">
        <v>165</v>
      </c>
      <c r="F68" s="181" t="s">
        <v>113</v>
      </c>
      <c r="G68" s="177" t="s">
        <v>24</v>
      </c>
      <c r="H68" s="203" t="s">
        <v>152</v>
      </c>
    </row>
    <row r="69" spans="1:8">
      <c r="A69" s="202">
        <v>68</v>
      </c>
      <c r="B69" s="177">
        <v>9</v>
      </c>
      <c r="C69" s="178" t="s">
        <v>24</v>
      </c>
      <c r="D69" s="177" t="s">
        <v>24</v>
      </c>
      <c r="E69" s="182" t="s">
        <v>24</v>
      </c>
      <c r="F69" s="181" t="s">
        <v>119</v>
      </c>
      <c r="G69" s="177" t="s">
        <v>24</v>
      </c>
      <c r="H69" s="203" t="s">
        <v>35</v>
      </c>
    </row>
    <row r="70" spans="1:8">
      <c r="A70" s="205">
        <v>69</v>
      </c>
      <c r="B70" s="183">
        <v>9</v>
      </c>
      <c r="C70" s="184">
        <v>45625</v>
      </c>
      <c r="D70" s="183" t="s">
        <v>2</v>
      </c>
      <c r="E70" s="185" t="s">
        <v>169</v>
      </c>
      <c r="F70" s="186" t="s">
        <v>57</v>
      </c>
      <c r="G70" s="183" t="s">
        <v>24</v>
      </c>
      <c r="H70" s="206" t="s">
        <v>60</v>
      </c>
    </row>
    <row r="71" spans="1:8">
      <c r="A71" s="205">
        <v>70</v>
      </c>
      <c r="B71" s="183">
        <v>9</v>
      </c>
      <c r="C71" s="184">
        <v>45623</v>
      </c>
      <c r="D71" s="189" t="s">
        <v>170</v>
      </c>
      <c r="E71" s="185" t="s">
        <v>29</v>
      </c>
      <c r="F71" s="186" t="s">
        <v>63</v>
      </c>
      <c r="G71" s="183" t="s">
        <v>24</v>
      </c>
      <c r="H71" s="206" t="s">
        <v>59</v>
      </c>
    </row>
    <row r="72" spans="1:8">
      <c r="A72" s="205">
        <v>71</v>
      </c>
      <c r="B72" s="183">
        <v>9</v>
      </c>
      <c r="C72" s="184">
        <v>45625</v>
      </c>
      <c r="D72" s="183" t="s">
        <v>2</v>
      </c>
      <c r="E72" s="185" t="s">
        <v>166</v>
      </c>
      <c r="F72" s="186" t="s">
        <v>61</v>
      </c>
      <c r="G72" s="183" t="s">
        <v>24</v>
      </c>
      <c r="H72" s="206" t="s">
        <v>62</v>
      </c>
    </row>
    <row r="73" spans="1:8">
      <c r="A73" s="205">
        <v>72</v>
      </c>
      <c r="B73" s="183">
        <v>9</v>
      </c>
      <c r="C73" s="184" t="s">
        <v>24</v>
      </c>
      <c r="D73" s="183" t="s">
        <v>24</v>
      </c>
      <c r="E73" s="188" t="s">
        <v>24</v>
      </c>
      <c r="F73" s="186" t="s">
        <v>58</v>
      </c>
      <c r="G73" s="183" t="s">
        <v>24</v>
      </c>
      <c r="H73" s="206" t="s">
        <v>35</v>
      </c>
    </row>
    <row r="74" spans="1:8">
      <c r="A74" s="207">
        <v>73</v>
      </c>
      <c r="B74" s="190">
        <v>10</v>
      </c>
      <c r="C74" s="191">
        <v>45631</v>
      </c>
      <c r="D74" s="192" t="s">
        <v>36</v>
      </c>
      <c r="E74" s="193" t="s">
        <v>165</v>
      </c>
      <c r="F74" s="194" t="s">
        <v>119</v>
      </c>
      <c r="G74" s="190" t="s">
        <v>24</v>
      </c>
      <c r="H74" s="208" t="s">
        <v>132</v>
      </c>
    </row>
    <row r="75" spans="1:8">
      <c r="A75" s="207">
        <v>74</v>
      </c>
      <c r="B75" s="190">
        <v>10</v>
      </c>
      <c r="C75" s="191">
        <v>45632</v>
      </c>
      <c r="D75" s="190" t="s">
        <v>2</v>
      </c>
      <c r="E75" s="193" t="s">
        <v>168</v>
      </c>
      <c r="F75" s="194" t="s">
        <v>139</v>
      </c>
      <c r="G75" s="190" t="s">
        <v>24</v>
      </c>
      <c r="H75" s="208" t="s">
        <v>146</v>
      </c>
    </row>
    <row r="76" spans="1:8">
      <c r="A76" s="207">
        <v>75</v>
      </c>
      <c r="B76" s="190">
        <v>10</v>
      </c>
      <c r="C76" s="191">
        <v>45632</v>
      </c>
      <c r="D76" s="190" t="s">
        <v>2</v>
      </c>
      <c r="E76" s="193" t="s">
        <v>162</v>
      </c>
      <c r="F76" s="194" t="s">
        <v>123</v>
      </c>
      <c r="G76" s="190" t="s">
        <v>24</v>
      </c>
      <c r="H76" s="208" t="s">
        <v>113</v>
      </c>
    </row>
    <row r="77" spans="1:8">
      <c r="A77" s="207">
        <v>76</v>
      </c>
      <c r="B77" s="190">
        <v>10</v>
      </c>
      <c r="C77" s="191" t="s">
        <v>24</v>
      </c>
      <c r="D77" s="190" t="s">
        <v>24</v>
      </c>
      <c r="E77" s="195" t="s">
        <v>24</v>
      </c>
      <c r="F77" s="194" t="s">
        <v>152</v>
      </c>
      <c r="G77" s="190" t="s">
        <v>24</v>
      </c>
      <c r="H77" s="208" t="s">
        <v>35</v>
      </c>
    </row>
    <row r="78" spans="1:8">
      <c r="A78" s="205">
        <v>77</v>
      </c>
      <c r="B78" s="183">
        <v>10</v>
      </c>
      <c r="C78" s="184">
        <v>45632</v>
      </c>
      <c r="D78" s="183" t="s">
        <v>2</v>
      </c>
      <c r="E78" s="185" t="s">
        <v>172</v>
      </c>
      <c r="F78" s="186" t="s">
        <v>58</v>
      </c>
      <c r="G78" s="183" t="s">
        <v>24</v>
      </c>
      <c r="H78" s="206" t="s">
        <v>57</v>
      </c>
    </row>
    <row r="79" spans="1:8">
      <c r="A79" s="205">
        <v>78</v>
      </c>
      <c r="B79" s="183">
        <v>10</v>
      </c>
      <c r="C79" s="184">
        <v>45630</v>
      </c>
      <c r="D79" s="189" t="s">
        <v>170</v>
      </c>
      <c r="E79" s="185" t="s">
        <v>29</v>
      </c>
      <c r="F79" s="186" t="s">
        <v>63</v>
      </c>
      <c r="G79" s="183" t="s">
        <v>24</v>
      </c>
      <c r="H79" s="206" t="s">
        <v>60</v>
      </c>
    </row>
    <row r="80" spans="1:8">
      <c r="A80" s="205">
        <v>79</v>
      </c>
      <c r="B80" s="183">
        <v>10</v>
      </c>
      <c r="C80" s="184">
        <v>45632</v>
      </c>
      <c r="D80" s="183" t="s">
        <v>2</v>
      </c>
      <c r="E80" s="185" t="s">
        <v>166</v>
      </c>
      <c r="F80" s="186" t="s">
        <v>61</v>
      </c>
      <c r="G80" s="183" t="s">
        <v>24</v>
      </c>
      <c r="H80" s="206" t="s">
        <v>59</v>
      </c>
    </row>
    <row r="81" spans="1:8">
      <c r="A81" s="205">
        <v>80</v>
      </c>
      <c r="B81" s="183">
        <v>10</v>
      </c>
      <c r="C81" s="184" t="s">
        <v>24</v>
      </c>
      <c r="D81" s="183" t="s">
        <v>24</v>
      </c>
      <c r="E81" s="188" t="s">
        <v>24</v>
      </c>
      <c r="F81" s="186" t="s">
        <v>62</v>
      </c>
      <c r="G81" s="183" t="s">
        <v>24</v>
      </c>
      <c r="H81" s="206" t="s">
        <v>35</v>
      </c>
    </row>
    <row r="82" spans="1:8">
      <c r="A82" s="202">
        <v>81</v>
      </c>
      <c r="B82" s="177">
        <v>11</v>
      </c>
      <c r="C82" s="178">
        <v>45639</v>
      </c>
      <c r="D82" s="177" t="s">
        <v>2</v>
      </c>
      <c r="E82" s="180" t="s">
        <v>30</v>
      </c>
      <c r="F82" s="181" t="s">
        <v>132</v>
      </c>
      <c r="G82" s="177" t="s">
        <v>24</v>
      </c>
      <c r="H82" s="203" t="s">
        <v>139</v>
      </c>
    </row>
    <row r="83" spans="1:8">
      <c r="A83" s="202">
        <v>82</v>
      </c>
      <c r="B83" s="177">
        <v>11</v>
      </c>
      <c r="C83" s="178">
        <v>45638</v>
      </c>
      <c r="D83" s="179" t="s">
        <v>36</v>
      </c>
      <c r="E83" s="180" t="s">
        <v>163</v>
      </c>
      <c r="F83" s="181" t="s">
        <v>152</v>
      </c>
      <c r="G83" s="177" t="s">
        <v>24</v>
      </c>
      <c r="H83" s="203" t="s">
        <v>119</v>
      </c>
    </row>
    <row r="84" spans="1:8">
      <c r="A84" s="202">
        <v>83</v>
      </c>
      <c r="B84" s="177">
        <v>11</v>
      </c>
      <c r="C84" s="178">
        <v>45638</v>
      </c>
      <c r="D84" s="179" t="s">
        <v>36</v>
      </c>
      <c r="E84" s="180" t="s">
        <v>165</v>
      </c>
      <c r="F84" s="181" t="s">
        <v>113</v>
      </c>
      <c r="G84" s="177" t="s">
        <v>24</v>
      </c>
      <c r="H84" s="203" t="s">
        <v>146</v>
      </c>
    </row>
    <row r="85" spans="1:8">
      <c r="A85" s="202">
        <v>84</v>
      </c>
      <c r="B85" s="177">
        <v>11</v>
      </c>
      <c r="C85" s="178" t="s">
        <v>24</v>
      </c>
      <c r="D85" s="177" t="s">
        <v>24</v>
      </c>
      <c r="E85" s="182" t="s">
        <v>24</v>
      </c>
      <c r="F85" s="181" t="s">
        <v>123</v>
      </c>
      <c r="G85" s="177" t="s">
        <v>24</v>
      </c>
      <c r="H85" s="203" t="s">
        <v>35</v>
      </c>
    </row>
    <row r="86" spans="1:8">
      <c r="A86" s="205">
        <v>85</v>
      </c>
      <c r="B86" s="183">
        <v>11</v>
      </c>
      <c r="C86" s="184">
        <v>45639</v>
      </c>
      <c r="D86" s="183" t="s">
        <v>2</v>
      </c>
      <c r="E86" s="185" t="s">
        <v>169</v>
      </c>
      <c r="F86" s="186" t="s">
        <v>57</v>
      </c>
      <c r="G86" s="183" t="s">
        <v>24</v>
      </c>
      <c r="H86" s="206" t="s">
        <v>63</v>
      </c>
    </row>
    <row r="87" spans="1:8">
      <c r="A87" s="205">
        <v>86</v>
      </c>
      <c r="B87" s="183">
        <v>11</v>
      </c>
      <c r="C87" s="184">
        <v>45639</v>
      </c>
      <c r="D87" s="183" t="s">
        <v>2</v>
      </c>
      <c r="E87" s="185" t="s">
        <v>172</v>
      </c>
      <c r="F87" s="186" t="s">
        <v>58</v>
      </c>
      <c r="G87" s="183" t="s">
        <v>24</v>
      </c>
      <c r="H87" s="206" t="s">
        <v>62</v>
      </c>
    </row>
    <row r="88" spans="1:8">
      <c r="A88" s="205">
        <v>87</v>
      </c>
      <c r="B88" s="183">
        <v>11</v>
      </c>
      <c r="C88" s="184">
        <v>45639</v>
      </c>
      <c r="D88" s="183" t="s">
        <v>2</v>
      </c>
      <c r="E88" s="185" t="s">
        <v>31</v>
      </c>
      <c r="F88" s="186" t="s">
        <v>60</v>
      </c>
      <c r="G88" s="183" t="s">
        <v>24</v>
      </c>
      <c r="H88" s="206" t="s">
        <v>61</v>
      </c>
    </row>
    <row r="89" spans="1:8">
      <c r="A89" s="205">
        <v>88</v>
      </c>
      <c r="B89" s="183">
        <v>11</v>
      </c>
      <c r="C89" s="184" t="s">
        <v>24</v>
      </c>
      <c r="D89" s="183" t="s">
        <v>24</v>
      </c>
      <c r="E89" s="188" t="s">
        <v>24</v>
      </c>
      <c r="F89" s="187" t="s">
        <v>59</v>
      </c>
      <c r="G89" s="183" t="s">
        <v>24</v>
      </c>
      <c r="H89" s="206" t="s">
        <v>35</v>
      </c>
    </row>
    <row r="90" spans="1:8">
      <c r="A90" s="202">
        <v>89</v>
      </c>
      <c r="B90" s="177">
        <v>12</v>
      </c>
      <c r="C90" s="178">
        <v>45688</v>
      </c>
      <c r="D90" s="177" t="s">
        <v>2</v>
      </c>
      <c r="E90" s="180" t="s">
        <v>30</v>
      </c>
      <c r="F90" s="181" t="s">
        <v>132</v>
      </c>
      <c r="G90" s="177" t="s">
        <v>24</v>
      </c>
      <c r="H90" s="203" t="s">
        <v>152</v>
      </c>
    </row>
    <row r="91" spans="1:8">
      <c r="A91" s="202">
        <v>90</v>
      </c>
      <c r="B91" s="177">
        <v>12</v>
      </c>
      <c r="C91" s="178">
        <v>45687</v>
      </c>
      <c r="D91" s="179" t="s">
        <v>36</v>
      </c>
      <c r="E91" s="180" t="s">
        <v>165</v>
      </c>
      <c r="F91" s="181" t="s">
        <v>113</v>
      </c>
      <c r="G91" s="177" t="s">
        <v>24</v>
      </c>
      <c r="H91" s="203" t="s">
        <v>139</v>
      </c>
    </row>
    <row r="92" spans="1:8">
      <c r="A92" s="202">
        <v>91</v>
      </c>
      <c r="B92" s="177">
        <v>12</v>
      </c>
      <c r="C92" s="178">
        <v>45688</v>
      </c>
      <c r="D92" s="177" t="s">
        <v>2</v>
      </c>
      <c r="E92" s="180" t="s">
        <v>162</v>
      </c>
      <c r="F92" s="181" t="s">
        <v>123</v>
      </c>
      <c r="G92" s="177" t="s">
        <v>24</v>
      </c>
      <c r="H92" s="203" t="s">
        <v>119</v>
      </c>
    </row>
    <row r="93" spans="1:8">
      <c r="A93" s="202">
        <v>92</v>
      </c>
      <c r="B93" s="177">
        <v>12</v>
      </c>
      <c r="C93" s="178" t="s">
        <v>24</v>
      </c>
      <c r="D93" s="177" t="s">
        <v>24</v>
      </c>
      <c r="E93" s="182" t="s">
        <v>24</v>
      </c>
      <c r="F93" s="181" t="s">
        <v>146</v>
      </c>
      <c r="G93" s="177" t="s">
        <v>24</v>
      </c>
      <c r="H93" s="203" t="s">
        <v>35</v>
      </c>
    </row>
    <row r="94" spans="1:8">
      <c r="A94" s="205">
        <v>93</v>
      </c>
      <c r="B94" s="183">
        <v>12</v>
      </c>
      <c r="C94" s="184">
        <v>45688</v>
      </c>
      <c r="D94" s="183" t="s">
        <v>2</v>
      </c>
      <c r="E94" s="185" t="s">
        <v>167</v>
      </c>
      <c r="F94" s="186" t="s">
        <v>62</v>
      </c>
      <c r="G94" s="183" t="s">
        <v>24</v>
      </c>
      <c r="H94" s="206" t="s">
        <v>57</v>
      </c>
    </row>
    <row r="95" spans="1:8">
      <c r="A95" s="205">
        <v>94</v>
      </c>
      <c r="B95" s="183">
        <v>12</v>
      </c>
      <c r="C95" s="184">
        <v>45686</v>
      </c>
      <c r="D95" s="189" t="s">
        <v>170</v>
      </c>
      <c r="E95" s="185" t="s">
        <v>29</v>
      </c>
      <c r="F95" s="186" t="s">
        <v>63</v>
      </c>
      <c r="G95" s="183" t="s">
        <v>24</v>
      </c>
      <c r="H95" s="206" t="s">
        <v>61</v>
      </c>
    </row>
    <row r="96" spans="1:8">
      <c r="A96" s="205">
        <v>95</v>
      </c>
      <c r="B96" s="183">
        <v>12</v>
      </c>
      <c r="C96" s="184">
        <v>45686</v>
      </c>
      <c r="D96" s="189" t="s">
        <v>170</v>
      </c>
      <c r="E96" s="185" t="s">
        <v>171</v>
      </c>
      <c r="F96" s="186" t="s">
        <v>59</v>
      </c>
      <c r="G96" s="183" t="s">
        <v>24</v>
      </c>
      <c r="H96" s="206" t="s">
        <v>58</v>
      </c>
    </row>
    <row r="97" spans="1:8">
      <c r="A97" s="205">
        <v>96</v>
      </c>
      <c r="B97" s="183">
        <v>12</v>
      </c>
      <c r="C97" s="184" t="s">
        <v>24</v>
      </c>
      <c r="D97" s="183" t="s">
        <v>24</v>
      </c>
      <c r="E97" s="188" t="s">
        <v>24</v>
      </c>
      <c r="F97" s="186" t="s">
        <v>60</v>
      </c>
      <c r="G97" s="183" t="s">
        <v>24</v>
      </c>
      <c r="H97" s="206" t="s">
        <v>35</v>
      </c>
    </row>
    <row r="98" spans="1:8">
      <c r="A98" s="202">
        <v>97</v>
      </c>
      <c r="B98" s="177">
        <v>13</v>
      </c>
      <c r="C98" s="178">
        <v>45708</v>
      </c>
      <c r="D98" s="179" t="s">
        <v>36</v>
      </c>
      <c r="E98" s="180" t="s">
        <v>165</v>
      </c>
      <c r="F98" s="181" t="s">
        <v>113</v>
      </c>
      <c r="G98" s="177" t="s">
        <v>24</v>
      </c>
      <c r="H98" s="203" t="s">
        <v>132</v>
      </c>
    </row>
    <row r="99" spans="1:8">
      <c r="A99" s="202">
        <v>98</v>
      </c>
      <c r="B99" s="177">
        <v>13</v>
      </c>
      <c r="C99" s="178">
        <v>45708</v>
      </c>
      <c r="D99" s="179" t="s">
        <v>36</v>
      </c>
      <c r="E99" s="180" t="s">
        <v>163</v>
      </c>
      <c r="F99" s="181" t="s">
        <v>152</v>
      </c>
      <c r="G99" s="177" t="s">
        <v>24</v>
      </c>
      <c r="H99" s="203" t="s">
        <v>123</v>
      </c>
    </row>
    <row r="100" spans="1:8">
      <c r="A100" s="202">
        <v>99</v>
      </c>
      <c r="B100" s="177">
        <v>13</v>
      </c>
      <c r="C100" s="178">
        <v>45708</v>
      </c>
      <c r="D100" s="179" t="s">
        <v>36</v>
      </c>
      <c r="E100" s="180" t="s">
        <v>165</v>
      </c>
      <c r="F100" s="181" t="s">
        <v>119</v>
      </c>
      <c r="G100" s="177" t="s">
        <v>24</v>
      </c>
      <c r="H100" s="203" t="s">
        <v>146</v>
      </c>
    </row>
    <row r="101" spans="1:8">
      <c r="A101" s="202">
        <v>100</v>
      </c>
      <c r="B101" s="177">
        <v>13</v>
      </c>
      <c r="C101" s="178" t="s">
        <v>24</v>
      </c>
      <c r="D101" s="177" t="s">
        <v>24</v>
      </c>
      <c r="E101" s="182" t="s">
        <v>24</v>
      </c>
      <c r="F101" s="181" t="s">
        <v>139</v>
      </c>
      <c r="G101" s="177" t="s">
        <v>24</v>
      </c>
      <c r="H101" s="203" t="s">
        <v>35</v>
      </c>
    </row>
    <row r="102" spans="1:8">
      <c r="A102" s="205">
        <v>101</v>
      </c>
      <c r="B102" s="183">
        <v>13</v>
      </c>
      <c r="C102" s="184">
        <v>45709</v>
      </c>
      <c r="D102" s="183" t="s">
        <v>2</v>
      </c>
      <c r="E102" s="185" t="s">
        <v>169</v>
      </c>
      <c r="F102" s="186" t="s">
        <v>57</v>
      </c>
      <c r="G102" s="183" t="s">
        <v>24</v>
      </c>
      <c r="H102" s="206" t="s">
        <v>61</v>
      </c>
    </row>
    <row r="103" spans="1:8">
      <c r="A103" s="205">
        <v>102</v>
      </c>
      <c r="B103" s="183">
        <v>13</v>
      </c>
      <c r="C103" s="184">
        <v>45707</v>
      </c>
      <c r="D103" s="189" t="s">
        <v>170</v>
      </c>
      <c r="E103" s="185" t="s">
        <v>171</v>
      </c>
      <c r="F103" s="186" t="s">
        <v>59</v>
      </c>
      <c r="G103" s="183" t="s">
        <v>24</v>
      </c>
      <c r="H103" s="206" t="s">
        <v>62</v>
      </c>
    </row>
    <row r="104" spans="1:8">
      <c r="A104" s="205">
        <v>103</v>
      </c>
      <c r="B104" s="183">
        <v>13</v>
      </c>
      <c r="C104" s="184">
        <v>45709</v>
      </c>
      <c r="D104" s="183" t="s">
        <v>2</v>
      </c>
      <c r="E104" s="185" t="s">
        <v>31</v>
      </c>
      <c r="F104" s="186" t="s">
        <v>60</v>
      </c>
      <c r="G104" s="183" t="s">
        <v>24</v>
      </c>
      <c r="H104" s="206" t="s">
        <v>58</v>
      </c>
    </row>
    <row r="105" spans="1:8">
      <c r="A105" s="205">
        <v>104</v>
      </c>
      <c r="B105" s="183">
        <v>13</v>
      </c>
      <c r="C105" s="184" t="s">
        <v>24</v>
      </c>
      <c r="D105" s="183" t="s">
        <v>24</v>
      </c>
      <c r="E105" s="188" t="s">
        <v>24</v>
      </c>
      <c r="F105" s="186" t="s">
        <v>63</v>
      </c>
      <c r="G105" s="183" t="s">
        <v>24</v>
      </c>
      <c r="H105" s="206" t="s">
        <v>35</v>
      </c>
    </row>
    <row r="106" spans="1:8">
      <c r="A106" s="207">
        <v>105</v>
      </c>
      <c r="B106" s="190">
        <v>14</v>
      </c>
      <c r="C106" s="191">
        <v>45716</v>
      </c>
      <c r="D106" s="190" t="s">
        <v>2</v>
      </c>
      <c r="E106" s="193" t="s">
        <v>30</v>
      </c>
      <c r="F106" s="194" t="s">
        <v>132</v>
      </c>
      <c r="G106" s="190" t="s">
        <v>24</v>
      </c>
      <c r="H106" s="208" t="s">
        <v>123</v>
      </c>
    </row>
    <row r="107" spans="1:8">
      <c r="A107" s="207">
        <v>106</v>
      </c>
      <c r="B107" s="190">
        <v>14</v>
      </c>
      <c r="C107" s="191">
        <v>45715</v>
      </c>
      <c r="D107" s="192" t="s">
        <v>36</v>
      </c>
      <c r="E107" s="193" t="s">
        <v>163</v>
      </c>
      <c r="F107" s="194" t="s">
        <v>152</v>
      </c>
      <c r="G107" s="190" t="s">
        <v>24</v>
      </c>
      <c r="H107" s="208" t="s">
        <v>146</v>
      </c>
    </row>
    <row r="108" spans="1:8">
      <c r="A108" s="207">
        <v>107</v>
      </c>
      <c r="B108" s="190">
        <v>14</v>
      </c>
      <c r="C108" s="191">
        <v>45716</v>
      </c>
      <c r="D108" s="190" t="s">
        <v>2</v>
      </c>
      <c r="E108" s="193" t="s">
        <v>168</v>
      </c>
      <c r="F108" s="194" t="s">
        <v>139</v>
      </c>
      <c r="G108" s="190" t="s">
        <v>24</v>
      </c>
      <c r="H108" s="208" t="s">
        <v>119</v>
      </c>
    </row>
    <row r="109" spans="1:8">
      <c r="A109" s="202">
        <v>108</v>
      </c>
      <c r="B109" s="177">
        <v>14</v>
      </c>
      <c r="C109" s="178" t="s">
        <v>24</v>
      </c>
      <c r="D109" s="177" t="s">
        <v>24</v>
      </c>
      <c r="E109" s="182" t="s">
        <v>24</v>
      </c>
      <c r="F109" s="181" t="s">
        <v>113</v>
      </c>
      <c r="G109" s="177" t="s">
        <v>24</v>
      </c>
      <c r="H109" s="203" t="s">
        <v>35</v>
      </c>
    </row>
    <row r="110" spans="1:8">
      <c r="A110" s="205">
        <v>109</v>
      </c>
      <c r="B110" s="183">
        <v>14</v>
      </c>
      <c r="C110" s="184">
        <v>45714</v>
      </c>
      <c r="D110" s="189" t="s">
        <v>170</v>
      </c>
      <c r="E110" s="185" t="s">
        <v>171</v>
      </c>
      <c r="F110" s="186" t="s">
        <v>59</v>
      </c>
      <c r="G110" s="183" t="s">
        <v>24</v>
      </c>
      <c r="H110" s="206" t="s">
        <v>57</v>
      </c>
    </row>
    <row r="111" spans="1:8">
      <c r="A111" s="205">
        <v>110</v>
      </c>
      <c r="B111" s="183">
        <v>14</v>
      </c>
      <c r="C111" s="184">
        <v>45716</v>
      </c>
      <c r="D111" s="183" t="s">
        <v>2</v>
      </c>
      <c r="E111" s="185" t="s">
        <v>167</v>
      </c>
      <c r="F111" s="186" t="s">
        <v>62</v>
      </c>
      <c r="G111" s="183" t="s">
        <v>24</v>
      </c>
      <c r="H111" s="206" t="s">
        <v>60</v>
      </c>
    </row>
    <row r="112" spans="1:8">
      <c r="A112" s="205">
        <v>111</v>
      </c>
      <c r="B112" s="183">
        <v>14</v>
      </c>
      <c r="C112" s="184">
        <v>45716</v>
      </c>
      <c r="D112" s="183" t="s">
        <v>2</v>
      </c>
      <c r="E112" s="185" t="s">
        <v>172</v>
      </c>
      <c r="F112" s="186" t="s">
        <v>58</v>
      </c>
      <c r="G112" s="183" t="s">
        <v>24</v>
      </c>
      <c r="H112" s="206" t="s">
        <v>63</v>
      </c>
    </row>
    <row r="113" spans="1:8" ht="15" thickBot="1">
      <c r="A113" s="209">
        <v>112</v>
      </c>
      <c r="B113" s="210">
        <v>14</v>
      </c>
      <c r="C113" s="211" t="s">
        <v>24</v>
      </c>
      <c r="D113" s="210" t="s">
        <v>24</v>
      </c>
      <c r="E113" s="212" t="s">
        <v>24</v>
      </c>
      <c r="F113" s="213" t="s">
        <v>61</v>
      </c>
      <c r="G113" s="210" t="s">
        <v>24</v>
      </c>
      <c r="H113" s="214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1E38-8315-4610-A96A-A439D7AD6814}">
  <sheetPr codeName="Arkusz3">
    <tabColor theme="1"/>
  </sheetPr>
  <dimension ref="A1:W16"/>
  <sheetViews>
    <sheetView topLeftCell="E1" zoomScale="70" zoomScaleNormal="70" workbookViewId="0">
      <selection activeCell="H13" sqref="H13"/>
    </sheetView>
  </sheetViews>
  <sheetFormatPr defaultRowHeight="14.4"/>
  <cols>
    <col min="1" max="1" width="18.6640625" hidden="1" customWidth="1"/>
    <col min="2" max="2" width="5.6640625" customWidth="1"/>
    <col min="3" max="3" width="44" customWidth="1"/>
    <col min="4" max="23" width="28.77734375" customWidth="1"/>
    <col min="24" max="25" width="18.33203125" bestFit="1" customWidth="1"/>
    <col min="26" max="26" width="14.33203125" bestFit="1" customWidth="1"/>
    <col min="27" max="345" width="23.44140625" bestFit="1" customWidth="1"/>
    <col min="346" max="346" width="14.33203125" bestFit="1" customWidth="1"/>
  </cols>
  <sheetData>
    <row r="1" spans="2:23" ht="15" thickBot="1">
      <c r="C1" s="87" t="s">
        <v>37</v>
      </c>
      <c r="D1" s="85" t="s">
        <v>38</v>
      </c>
      <c r="E1" s="103" t="s">
        <v>39</v>
      </c>
      <c r="F1" s="82" t="s">
        <v>40</v>
      </c>
      <c r="G1" s="82" t="s">
        <v>41</v>
      </c>
      <c r="H1" s="82" t="s">
        <v>42</v>
      </c>
      <c r="I1" s="82" t="s">
        <v>43</v>
      </c>
      <c r="J1" s="82" t="s">
        <v>44</v>
      </c>
      <c r="K1" s="82" t="s">
        <v>45</v>
      </c>
      <c r="L1" s="82" t="s">
        <v>46</v>
      </c>
      <c r="M1" s="82" t="s">
        <v>47</v>
      </c>
      <c r="N1" s="82" t="s">
        <v>48</v>
      </c>
      <c r="O1" s="82" t="s">
        <v>49</v>
      </c>
      <c r="P1" s="82" t="s">
        <v>50</v>
      </c>
      <c r="Q1" s="82" t="s">
        <v>51</v>
      </c>
      <c r="R1" s="82" t="s">
        <v>52</v>
      </c>
      <c r="S1" s="82" t="s">
        <v>53</v>
      </c>
      <c r="T1" s="82" t="s">
        <v>54</v>
      </c>
      <c r="U1" s="82" t="s">
        <v>55</v>
      </c>
      <c r="V1" s="82" t="s">
        <v>56</v>
      </c>
      <c r="W1" s="82" t="s">
        <v>173</v>
      </c>
    </row>
    <row r="2" spans="2:23" ht="16.8" thickTop="1" thickBot="1">
      <c r="B2" s="84">
        <v>1</v>
      </c>
      <c r="C2" s="88" t="s">
        <v>57</v>
      </c>
      <c r="D2" s="93" t="s">
        <v>71</v>
      </c>
      <c r="E2" s="96" t="s">
        <v>70</v>
      </c>
      <c r="F2" s="86" t="s">
        <v>69</v>
      </c>
      <c r="G2" s="83" t="s">
        <v>68</v>
      </c>
      <c r="H2" s="83" t="s">
        <v>67</v>
      </c>
      <c r="I2" s="83" t="s">
        <v>66</v>
      </c>
      <c r="J2" s="83" t="s">
        <v>65</v>
      </c>
      <c r="K2" s="83" t="s">
        <v>64</v>
      </c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3" spans="2:23" ht="16.8" thickTop="1" thickBot="1">
      <c r="B3" s="84">
        <v>2</v>
      </c>
      <c r="C3" s="88" t="s">
        <v>58</v>
      </c>
      <c r="D3" s="96" t="s">
        <v>77</v>
      </c>
      <c r="E3" s="104" t="s">
        <v>76</v>
      </c>
      <c r="F3" s="83" t="s">
        <v>75</v>
      </c>
      <c r="G3" s="83" t="s">
        <v>78</v>
      </c>
      <c r="H3" s="83" t="s">
        <v>74</v>
      </c>
      <c r="I3" s="83" t="s">
        <v>73</v>
      </c>
      <c r="J3" s="83" t="s">
        <v>79</v>
      </c>
      <c r="K3" s="83" t="s">
        <v>80</v>
      </c>
      <c r="L3" s="83" t="s">
        <v>72</v>
      </c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</row>
    <row r="4" spans="2:23" ht="16.8" thickTop="1" thickBot="1">
      <c r="B4" s="84">
        <v>3</v>
      </c>
      <c r="C4" s="88" t="s">
        <v>59</v>
      </c>
      <c r="D4" s="93" t="s">
        <v>87</v>
      </c>
      <c r="E4" s="96" t="s">
        <v>84</v>
      </c>
      <c r="F4" s="86" t="s">
        <v>83</v>
      </c>
      <c r="G4" s="83" t="s">
        <v>86</v>
      </c>
      <c r="H4" s="83" t="s">
        <v>88</v>
      </c>
      <c r="I4" s="83" t="s">
        <v>81</v>
      </c>
      <c r="J4" s="83" t="s">
        <v>85</v>
      </c>
      <c r="K4" s="83" t="s">
        <v>89</v>
      </c>
      <c r="L4" s="83" t="s">
        <v>82</v>
      </c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</row>
    <row r="5" spans="2:23" ht="16.8" thickTop="1" thickBot="1">
      <c r="B5" s="84">
        <v>4</v>
      </c>
      <c r="C5" s="88" t="s">
        <v>60</v>
      </c>
      <c r="D5" s="96" t="s">
        <v>91</v>
      </c>
      <c r="E5" s="95" t="s">
        <v>92</v>
      </c>
      <c r="F5" s="83" t="s">
        <v>93</v>
      </c>
      <c r="G5" s="83" t="s">
        <v>94</v>
      </c>
      <c r="H5" s="83" t="s">
        <v>95</v>
      </c>
      <c r="I5" s="83" t="s">
        <v>185</v>
      </c>
      <c r="J5" s="83" t="s">
        <v>184</v>
      </c>
      <c r="K5" s="83" t="s">
        <v>96</v>
      </c>
      <c r="L5" s="83" t="s">
        <v>97</v>
      </c>
      <c r="M5" s="83" t="s">
        <v>90</v>
      </c>
      <c r="N5" s="83"/>
      <c r="O5" s="83"/>
      <c r="P5" s="83"/>
      <c r="Q5" s="83"/>
      <c r="R5" s="83"/>
      <c r="S5" s="83"/>
      <c r="T5" s="83"/>
      <c r="U5" s="83"/>
      <c r="V5" s="83"/>
      <c r="W5" s="83"/>
    </row>
    <row r="6" spans="2:23" ht="16.8" thickTop="1" thickBot="1">
      <c r="B6" s="84">
        <v>5</v>
      </c>
      <c r="C6" s="88" t="s">
        <v>61</v>
      </c>
      <c r="D6" s="95" t="s">
        <v>175</v>
      </c>
      <c r="E6" s="83" t="s">
        <v>176</v>
      </c>
      <c r="F6" s="83" t="s">
        <v>177</v>
      </c>
      <c r="G6" s="83" t="s">
        <v>178</v>
      </c>
      <c r="H6" s="83" t="s">
        <v>179</v>
      </c>
      <c r="I6" s="83" t="s">
        <v>180</v>
      </c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</row>
    <row r="7" spans="2:23" ht="16.8" thickTop="1" thickBot="1">
      <c r="B7" s="84">
        <v>6</v>
      </c>
      <c r="C7" s="89" t="s">
        <v>62</v>
      </c>
      <c r="D7" s="86" t="s">
        <v>98</v>
      </c>
      <c r="E7" s="83" t="s">
        <v>99</v>
      </c>
      <c r="F7" s="83" t="s">
        <v>100</v>
      </c>
      <c r="G7" s="83" t="s">
        <v>101</v>
      </c>
      <c r="H7" s="83" t="s">
        <v>102</v>
      </c>
      <c r="I7" s="83" t="s">
        <v>103</v>
      </c>
      <c r="J7" s="83" t="s">
        <v>104</v>
      </c>
      <c r="K7" s="83" t="s">
        <v>105</v>
      </c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</row>
    <row r="8" spans="2:23" ht="16.8" thickTop="1" thickBot="1">
      <c r="B8" s="84">
        <v>7</v>
      </c>
      <c r="C8" s="89" t="s">
        <v>63</v>
      </c>
      <c r="D8" s="86" t="s">
        <v>106</v>
      </c>
      <c r="E8" s="83" t="s">
        <v>107</v>
      </c>
      <c r="F8" s="83" t="s">
        <v>108</v>
      </c>
      <c r="G8" s="83" t="s">
        <v>109</v>
      </c>
      <c r="H8" s="83" t="s">
        <v>110</v>
      </c>
      <c r="I8" s="83" t="s">
        <v>111</v>
      </c>
      <c r="J8" s="83" t="s">
        <v>112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</row>
    <row r="9" spans="2:23" ht="16.8" thickTop="1" thickBot="1">
      <c r="B9" s="84">
        <v>8</v>
      </c>
      <c r="C9" s="88" t="s">
        <v>113</v>
      </c>
      <c r="D9" s="86" t="s">
        <v>114</v>
      </c>
      <c r="E9" s="83" t="s">
        <v>115</v>
      </c>
      <c r="F9" s="83" t="s">
        <v>116</v>
      </c>
      <c r="G9" s="83" t="s">
        <v>117</v>
      </c>
      <c r="H9" s="83" t="s">
        <v>118</v>
      </c>
      <c r="I9" s="83" t="s">
        <v>182</v>
      </c>
      <c r="J9" s="83" t="s">
        <v>122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</row>
    <row r="10" spans="2:23" ht="16.8" thickTop="1" thickBot="1">
      <c r="B10" s="84">
        <v>9</v>
      </c>
      <c r="C10" s="88" t="s">
        <v>119</v>
      </c>
      <c r="D10" s="94" t="s">
        <v>183</v>
      </c>
      <c r="E10" s="97" t="s">
        <v>120</v>
      </c>
      <c r="F10" s="83" t="s">
        <v>121</v>
      </c>
      <c r="G10" s="83" t="s">
        <v>122</v>
      </c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</row>
    <row r="11" spans="2:23" ht="16.8" thickTop="1" thickBot="1">
      <c r="B11" s="84">
        <v>10</v>
      </c>
      <c r="C11" s="88" t="s">
        <v>123</v>
      </c>
      <c r="D11" s="99" t="s">
        <v>124</v>
      </c>
      <c r="E11" s="96" t="s">
        <v>125</v>
      </c>
      <c r="F11" s="86" t="s">
        <v>129</v>
      </c>
      <c r="G11" s="83" t="s">
        <v>127</v>
      </c>
      <c r="H11" s="83" t="s">
        <v>128</v>
      </c>
      <c r="I11" s="83" t="s">
        <v>126</v>
      </c>
      <c r="J11" s="83" t="s">
        <v>130</v>
      </c>
      <c r="K11" s="83" t="s">
        <v>131</v>
      </c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</row>
    <row r="12" spans="2:23" ht="16.8" thickTop="1" thickBot="1">
      <c r="B12" s="84">
        <v>11</v>
      </c>
      <c r="C12" s="90" t="s">
        <v>132</v>
      </c>
      <c r="D12" s="96" t="s">
        <v>133</v>
      </c>
      <c r="E12" s="96" t="s">
        <v>134</v>
      </c>
      <c r="F12" s="86" t="s">
        <v>135</v>
      </c>
      <c r="G12" s="83" t="s">
        <v>138</v>
      </c>
      <c r="H12" s="83" t="s">
        <v>136</v>
      </c>
      <c r="I12" s="83" t="s">
        <v>137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ht="16.8" thickTop="1" thickBot="1">
      <c r="B13" s="84">
        <v>12</v>
      </c>
      <c r="C13" s="88" t="s">
        <v>139</v>
      </c>
      <c r="D13" s="96" t="s">
        <v>142</v>
      </c>
      <c r="E13" s="102" t="s">
        <v>143</v>
      </c>
      <c r="F13" s="86" t="s">
        <v>145</v>
      </c>
      <c r="G13" s="83" t="s">
        <v>140</v>
      </c>
      <c r="H13" s="83" t="s">
        <v>141</v>
      </c>
      <c r="I13" s="83" t="s">
        <v>144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</row>
    <row r="14" spans="2:23" ht="16.8" thickTop="1" thickBot="1">
      <c r="B14" s="84">
        <v>13</v>
      </c>
      <c r="C14" s="90" t="s">
        <v>146</v>
      </c>
      <c r="D14" s="100" t="s">
        <v>147</v>
      </c>
      <c r="E14" s="101" t="s">
        <v>148</v>
      </c>
      <c r="F14" s="86" t="s">
        <v>149</v>
      </c>
      <c r="G14" s="83" t="s">
        <v>150</v>
      </c>
      <c r="H14" s="83" t="s">
        <v>151</v>
      </c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ht="16.8" thickTop="1" thickBot="1">
      <c r="B15" s="84">
        <v>14</v>
      </c>
      <c r="C15" s="88" t="s">
        <v>152</v>
      </c>
      <c r="D15" s="95" t="s">
        <v>153</v>
      </c>
      <c r="E15" s="98" t="s">
        <v>154</v>
      </c>
      <c r="F15" s="83" t="s">
        <v>155</v>
      </c>
      <c r="G15" s="83" t="s">
        <v>156</v>
      </c>
      <c r="H15" s="83" t="s">
        <v>157</v>
      </c>
      <c r="I15" s="83" t="s">
        <v>158</v>
      </c>
      <c r="J15" s="83" t="s">
        <v>159</v>
      </c>
      <c r="K15" s="83" t="s">
        <v>160</v>
      </c>
      <c r="L15" s="83" t="s">
        <v>161</v>
      </c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</row>
    <row r="16" spans="2:23" ht="15" thickTop="1"/>
  </sheetData>
  <sortState xmlns:xlrd2="http://schemas.microsoft.com/office/spreadsheetml/2017/richdata2" ref="D18:D26">
    <sortCondition ref="D18:D26"/>
  </sortState>
  <phoneticPr fontId="3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PROTOKÓŁ</vt:lpstr>
      <vt:lpstr>Terminarz</vt:lpstr>
      <vt:lpstr>baza zawodników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OZTS</dc:creator>
  <cp:lastModifiedBy>Wojciech Gabor</cp:lastModifiedBy>
  <cp:lastPrinted>2019-08-19T11:44:02Z</cp:lastPrinted>
  <dcterms:created xsi:type="dcterms:W3CDTF">2017-03-15T19:48:29Z</dcterms:created>
  <dcterms:modified xsi:type="dcterms:W3CDTF">2024-11-24T14:29:28Z</dcterms:modified>
</cp:coreProperties>
</file>